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firstSheet="2" activeTab="5"/>
  </bookViews>
  <sheets>
    <sheet name="Prova 27-4-17" sheetId="1" r:id="rId1"/>
    <sheet name="prova 15-5-17" sheetId="2" r:id="rId2"/>
    <sheet name="prova 15-5-17 T72h" sheetId="3" r:id="rId3"/>
    <sheet name="Hoja1" sheetId="4" r:id="rId4"/>
    <sheet name="prova 0-144h" sheetId="5" r:id="rId5"/>
    <sheet name="dic 2017 waterl &amp; flood" sheetId="6" r:id="rId6"/>
  </sheets>
  <calcPr calcId="144525"/>
</workbook>
</file>

<file path=xl/calcChain.xml><?xml version="1.0" encoding="utf-8"?>
<calcChain xmlns="http://schemas.openxmlformats.org/spreadsheetml/2006/main">
  <c r="P32" i="6" l="1"/>
  <c r="O32" i="6"/>
  <c r="N32" i="6"/>
  <c r="M32" i="6"/>
  <c r="L32" i="6"/>
  <c r="S32" i="6" s="1"/>
  <c r="P31" i="6"/>
  <c r="O31" i="6"/>
  <c r="N31" i="6"/>
  <c r="M31" i="6"/>
  <c r="L31" i="6"/>
  <c r="P30" i="6"/>
  <c r="O30" i="6"/>
  <c r="N30" i="6"/>
  <c r="M30" i="6"/>
  <c r="L30" i="6"/>
  <c r="S30" i="6" s="1"/>
  <c r="P29" i="6"/>
  <c r="O29" i="6"/>
  <c r="N29" i="6"/>
  <c r="M29" i="6"/>
  <c r="L29" i="6"/>
  <c r="P28" i="6"/>
  <c r="O28" i="6"/>
  <c r="N28" i="6"/>
  <c r="M28" i="6"/>
  <c r="L28" i="6"/>
  <c r="S28" i="6" s="1"/>
  <c r="P27" i="6"/>
  <c r="O27" i="6"/>
  <c r="N27" i="6"/>
  <c r="M27" i="6"/>
  <c r="L27" i="6"/>
  <c r="P26" i="6"/>
  <c r="O26" i="6"/>
  <c r="N26" i="6"/>
  <c r="M26" i="6"/>
  <c r="L26" i="6"/>
  <c r="S26" i="6" s="1"/>
  <c r="P25" i="6"/>
  <c r="O25" i="6"/>
  <c r="N25" i="6"/>
  <c r="M25" i="6"/>
  <c r="L25" i="6"/>
  <c r="P24" i="6"/>
  <c r="O24" i="6"/>
  <c r="N24" i="6"/>
  <c r="M24" i="6"/>
  <c r="L24" i="6"/>
  <c r="S24" i="6" s="1"/>
  <c r="P23" i="6"/>
  <c r="O23" i="6"/>
  <c r="N23" i="6"/>
  <c r="M23" i="6"/>
  <c r="S23" i="6" s="1"/>
  <c r="L23" i="6"/>
  <c r="P22" i="6"/>
  <c r="O22" i="6"/>
  <c r="N22" i="6"/>
  <c r="M22" i="6"/>
  <c r="L22" i="6"/>
  <c r="R22" i="6" s="1"/>
  <c r="P21" i="6"/>
  <c r="O21" i="6"/>
  <c r="N21" i="6"/>
  <c r="M21" i="6"/>
  <c r="S21" i="6" s="1"/>
  <c r="L21" i="6"/>
  <c r="P20" i="6"/>
  <c r="O20" i="6"/>
  <c r="N20" i="6"/>
  <c r="M20" i="6"/>
  <c r="L20" i="6"/>
  <c r="R20" i="6" s="1"/>
  <c r="P15" i="6"/>
  <c r="O15" i="6"/>
  <c r="N15" i="6"/>
  <c r="M15" i="6"/>
  <c r="L15" i="6"/>
  <c r="P14" i="6"/>
  <c r="O14" i="6"/>
  <c r="N14" i="6"/>
  <c r="M14" i="6"/>
  <c r="L14" i="6"/>
  <c r="S14" i="6" s="1"/>
  <c r="P13" i="6"/>
  <c r="O13" i="6"/>
  <c r="N13" i="6"/>
  <c r="M13" i="6"/>
  <c r="L13" i="6"/>
  <c r="P12" i="6"/>
  <c r="O12" i="6"/>
  <c r="N12" i="6"/>
  <c r="M12" i="6"/>
  <c r="L12" i="6"/>
  <c r="S12" i="6" s="1"/>
  <c r="P11" i="6"/>
  <c r="O11" i="6"/>
  <c r="N11" i="6"/>
  <c r="M11" i="6"/>
  <c r="L11" i="6"/>
  <c r="P10" i="6"/>
  <c r="O10" i="6"/>
  <c r="N10" i="6"/>
  <c r="M10" i="6"/>
  <c r="L10" i="6"/>
  <c r="S10" i="6" s="1"/>
  <c r="P9" i="6"/>
  <c r="O9" i="6"/>
  <c r="N9" i="6"/>
  <c r="M9" i="6"/>
  <c r="L9" i="6"/>
  <c r="P8" i="6"/>
  <c r="O8" i="6"/>
  <c r="N8" i="6"/>
  <c r="M8" i="6"/>
  <c r="L8" i="6"/>
  <c r="S8" i="6" s="1"/>
  <c r="P7" i="6"/>
  <c r="O7" i="6"/>
  <c r="N7" i="6"/>
  <c r="M7" i="6"/>
  <c r="L7" i="6"/>
  <c r="P6" i="6"/>
  <c r="O6" i="6"/>
  <c r="N6" i="6"/>
  <c r="M6" i="6"/>
  <c r="L6" i="6"/>
  <c r="P5" i="6"/>
  <c r="O5" i="6"/>
  <c r="N5" i="6"/>
  <c r="M5" i="6"/>
  <c r="L5" i="6"/>
  <c r="P4" i="6"/>
  <c r="O4" i="6"/>
  <c r="N4" i="6"/>
  <c r="M4" i="6"/>
  <c r="L4" i="6"/>
  <c r="P3" i="6"/>
  <c r="O3" i="6"/>
  <c r="N3" i="6"/>
  <c r="M3" i="6"/>
  <c r="L3" i="6"/>
  <c r="S11" i="6" l="1"/>
  <c r="S9" i="6"/>
  <c r="S7" i="6"/>
  <c r="S5" i="6"/>
  <c r="S3" i="6"/>
  <c r="S31" i="6"/>
  <c r="S29" i="6"/>
  <c r="S27" i="6"/>
  <c r="S15" i="6"/>
  <c r="S13" i="6"/>
  <c r="S25" i="6"/>
  <c r="R23" i="6"/>
  <c r="R21" i="6"/>
  <c r="S20" i="6"/>
  <c r="S22" i="6"/>
  <c r="Q24" i="6"/>
  <c r="R24" i="6"/>
  <c r="R25" i="6"/>
  <c r="R26" i="6"/>
  <c r="R27" i="6"/>
  <c r="R28" i="6"/>
  <c r="R29" i="6"/>
  <c r="R30" i="6"/>
  <c r="R31" i="6"/>
  <c r="R32" i="6"/>
  <c r="Q20" i="6"/>
  <c r="Q21" i="6"/>
  <c r="Q22" i="6"/>
  <c r="Q23" i="6"/>
  <c r="Q25" i="6"/>
  <c r="Q26" i="6"/>
  <c r="Q27" i="6"/>
  <c r="Q28" i="6"/>
  <c r="Q29" i="6"/>
  <c r="Q30" i="6"/>
  <c r="Q31" i="6"/>
  <c r="Q32" i="6"/>
  <c r="S6" i="6"/>
  <c r="S4" i="6"/>
  <c r="R3" i="6"/>
  <c r="R4" i="6"/>
  <c r="R5" i="6"/>
  <c r="R6" i="6"/>
  <c r="R7" i="6"/>
  <c r="R8" i="6"/>
  <c r="R9" i="6"/>
  <c r="R10" i="6"/>
  <c r="R11" i="6"/>
  <c r="R12" i="6"/>
  <c r="R13" i="6"/>
  <c r="R14" i="6"/>
  <c r="R15" i="6"/>
  <c r="Q3" i="6"/>
  <c r="Q4" i="6"/>
  <c r="Q5" i="6"/>
  <c r="Q6" i="6"/>
  <c r="Q7" i="6"/>
  <c r="Q8" i="6"/>
  <c r="Q9" i="6"/>
  <c r="Q10" i="6"/>
  <c r="Q11" i="6"/>
  <c r="Q12" i="6"/>
  <c r="Q13" i="6"/>
  <c r="Q14" i="6"/>
  <c r="Q15" i="6"/>
  <c r="N3" i="5"/>
  <c r="O15" i="5"/>
  <c r="P15" i="5"/>
  <c r="L15" i="5"/>
  <c r="M5" i="5"/>
  <c r="N5" i="5"/>
  <c r="M6" i="5"/>
  <c r="N6" i="5"/>
  <c r="M7" i="5"/>
  <c r="N7" i="5"/>
  <c r="M8" i="5"/>
  <c r="N8" i="5"/>
  <c r="M9" i="5"/>
  <c r="N9" i="5"/>
  <c r="M10" i="5"/>
  <c r="N10" i="5"/>
  <c r="M11" i="5"/>
  <c r="N11" i="5"/>
  <c r="M12" i="5"/>
  <c r="N12" i="5"/>
  <c r="M13" i="5"/>
  <c r="N13" i="5"/>
  <c r="M14" i="5"/>
  <c r="N14" i="5"/>
  <c r="M15" i="5"/>
  <c r="N15" i="5"/>
  <c r="N4" i="5"/>
  <c r="O4" i="5"/>
  <c r="O5" i="5"/>
  <c r="O6" i="5"/>
  <c r="O7" i="5"/>
  <c r="O8" i="5"/>
  <c r="O9" i="5"/>
  <c r="O10" i="5"/>
  <c r="O11" i="5"/>
  <c r="O12" i="5"/>
  <c r="O13" i="5"/>
  <c r="O14" i="5"/>
  <c r="O3" i="5"/>
  <c r="P14" i="5"/>
  <c r="L14" i="5"/>
  <c r="P13" i="5"/>
  <c r="L13" i="5"/>
  <c r="P12" i="5"/>
  <c r="L12" i="5"/>
  <c r="S12" i="5" s="1"/>
  <c r="P11" i="5"/>
  <c r="L11" i="5"/>
  <c r="R11" i="5" s="1"/>
  <c r="P10" i="5"/>
  <c r="L10" i="5"/>
  <c r="P9" i="5"/>
  <c r="L9" i="5"/>
  <c r="P8" i="5"/>
  <c r="L8" i="5"/>
  <c r="R8" i="5" s="1"/>
  <c r="P7" i="5"/>
  <c r="L7" i="5"/>
  <c r="Q7" i="5" s="1"/>
  <c r="P6" i="5"/>
  <c r="L6" i="5"/>
  <c r="P5" i="5"/>
  <c r="Q5" i="5" s="1"/>
  <c r="L5" i="5"/>
  <c r="S5" i="5" s="1"/>
  <c r="P4" i="5"/>
  <c r="M4" i="5"/>
  <c r="L4" i="5"/>
  <c r="R4" i="5" s="1"/>
  <c r="P3" i="5"/>
  <c r="M3" i="5"/>
  <c r="L3" i="5"/>
  <c r="R15" i="5" l="1"/>
  <c r="S15" i="5"/>
  <c r="Q15" i="5"/>
  <c r="Q14" i="5"/>
  <c r="S14" i="5"/>
  <c r="R14" i="5"/>
  <c r="Q13" i="5"/>
  <c r="S13" i="5"/>
  <c r="R13" i="5"/>
  <c r="R12" i="5"/>
  <c r="Q12" i="5"/>
  <c r="S11" i="5"/>
  <c r="Q11" i="5"/>
  <c r="Q10" i="5"/>
  <c r="S10" i="5"/>
  <c r="R10" i="5"/>
  <c r="Q9" i="5"/>
  <c r="S9" i="5"/>
  <c r="R9" i="5"/>
  <c r="S8" i="5"/>
  <c r="Q8" i="5"/>
  <c r="R7" i="5"/>
  <c r="S7" i="5"/>
  <c r="Q6" i="5"/>
  <c r="S6" i="5"/>
  <c r="R6" i="5"/>
  <c r="R5" i="5"/>
  <c r="Q4" i="5"/>
  <c r="S4" i="5"/>
  <c r="Q3" i="5"/>
  <c r="S3" i="5"/>
  <c r="R3" i="5"/>
  <c r="F21" i="2"/>
  <c r="E21" i="2"/>
  <c r="F17" i="2"/>
  <c r="E17" i="2"/>
  <c r="F13" i="2"/>
  <c r="E13" i="2"/>
  <c r="F9" i="2"/>
  <c r="E9" i="2"/>
  <c r="F5" i="2"/>
  <c r="E5" i="2"/>
  <c r="M14" i="3"/>
  <c r="L14" i="3"/>
  <c r="M10" i="3"/>
  <c r="L10" i="3"/>
  <c r="M6" i="3"/>
  <c r="L6" i="3"/>
  <c r="H4" i="3"/>
  <c r="I4" i="3"/>
  <c r="J4" i="3"/>
  <c r="H5" i="3"/>
  <c r="I5" i="3"/>
  <c r="J5" i="3"/>
  <c r="H6" i="3"/>
  <c r="I6" i="3"/>
  <c r="J6" i="3"/>
  <c r="H7" i="3"/>
  <c r="I7" i="3"/>
  <c r="J7" i="3"/>
  <c r="H8" i="3"/>
  <c r="I8" i="3"/>
  <c r="J8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I3" i="3"/>
  <c r="J3" i="3"/>
  <c r="H3" i="3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" i="2"/>
  <c r="K4" i="3" l="1"/>
  <c r="K5" i="3"/>
  <c r="K6" i="3"/>
  <c r="K7" i="3"/>
  <c r="K8" i="3"/>
  <c r="K9" i="3"/>
  <c r="K10" i="3"/>
  <c r="K11" i="3"/>
  <c r="K12" i="3"/>
  <c r="K13" i="3"/>
  <c r="K14" i="3"/>
  <c r="K3" i="3" l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2" i="1" l="1"/>
</calcChain>
</file>

<file path=xl/sharedStrings.xml><?xml version="1.0" encoding="utf-8"?>
<sst xmlns="http://schemas.openxmlformats.org/spreadsheetml/2006/main" count="192" uniqueCount="76">
  <si>
    <t>Sample</t>
  </si>
  <si>
    <t>T24 1</t>
  </si>
  <si>
    <t>T24 2</t>
  </si>
  <si>
    <t>T24 3</t>
  </si>
  <si>
    <t>T24 4</t>
  </si>
  <si>
    <t>Fw (g)</t>
  </si>
  <si>
    <t>C24 1</t>
  </si>
  <si>
    <t>C24 2</t>
  </si>
  <si>
    <t>C24 3</t>
  </si>
  <si>
    <t>C24 4</t>
  </si>
  <si>
    <t>C48 1</t>
  </si>
  <si>
    <t>C48 2</t>
  </si>
  <si>
    <t>C48 3</t>
  </si>
  <si>
    <t>C48 4</t>
  </si>
  <si>
    <t>T48 1</t>
  </si>
  <si>
    <t>T48 2</t>
  </si>
  <si>
    <t>T48 3</t>
  </si>
  <si>
    <t>T48 4</t>
  </si>
  <si>
    <r>
      <t xml:space="preserve">O.D. </t>
    </r>
    <r>
      <rPr>
        <b/>
        <vertAlign val="subscript"/>
        <sz val="11"/>
        <color theme="1"/>
        <rFont val="Calibri"/>
        <family val="2"/>
        <scheme val="minor"/>
      </rPr>
      <t>520</t>
    </r>
  </si>
  <si>
    <r>
      <t>O.D. mg FW</t>
    </r>
    <r>
      <rPr>
        <b/>
        <vertAlign val="superscript"/>
        <sz val="11"/>
        <color theme="1"/>
        <rFont val="Calibri"/>
        <family val="2"/>
        <scheme val="minor"/>
      </rPr>
      <t>-1</t>
    </r>
  </si>
  <si>
    <t>0 1</t>
  </si>
  <si>
    <t>0 2</t>
  </si>
  <si>
    <t>0 3</t>
  </si>
  <si>
    <t>0 4</t>
  </si>
  <si>
    <t>C1</t>
  </si>
  <si>
    <t>A</t>
  </si>
  <si>
    <t>B</t>
  </si>
  <si>
    <t>C</t>
  </si>
  <si>
    <t>FW (g)</t>
  </si>
  <si>
    <t>O.D mg-1</t>
  </si>
  <si>
    <t>mean</t>
  </si>
  <si>
    <t>C2</t>
  </si>
  <si>
    <t>C3</t>
  </si>
  <si>
    <t>C4</t>
  </si>
  <si>
    <t>T1</t>
  </si>
  <si>
    <t>T2</t>
  </si>
  <si>
    <t>T3</t>
  </si>
  <si>
    <t>T4</t>
  </si>
  <si>
    <t>AG1</t>
  </si>
  <si>
    <t>AG2</t>
  </si>
  <si>
    <t>AG3</t>
  </si>
  <si>
    <t>AG4</t>
  </si>
  <si>
    <r>
      <t xml:space="preserve">O.D. </t>
    </r>
    <r>
      <rPr>
        <b/>
        <vertAlign val="subscript"/>
        <sz val="11"/>
        <color theme="1"/>
        <rFont val="Calibri"/>
        <family val="2"/>
        <scheme val="minor"/>
      </rPr>
      <t>485</t>
    </r>
  </si>
  <si>
    <t>O.D. 485nm</t>
  </si>
  <si>
    <t>DeSt</t>
  </si>
  <si>
    <t>t0</t>
  </si>
  <si>
    <t>C24</t>
  </si>
  <si>
    <t>C48</t>
  </si>
  <si>
    <t>C72</t>
  </si>
  <si>
    <t>AG72</t>
  </si>
  <si>
    <t>D</t>
  </si>
  <si>
    <t>T0</t>
  </si>
  <si>
    <t>F24</t>
  </si>
  <si>
    <t>Ag24</t>
  </si>
  <si>
    <t>F48</t>
  </si>
  <si>
    <t>Ag48</t>
  </si>
  <si>
    <t>F72</t>
  </si>
  <si>
    <t>Ag72</t>
  </si>
  <si>
    <t>C144</t>
  </si>
  <si>
    <t>F144</t>
  </si>
  <si>
    <t>Ag144</t>
  </si>
  <si>
    <t>E</t>
  </si>
  <si>
    <t>Mean</t>
  </si>
  <si>
    <t>Dev St</t>
  </si>
  <si>
    <t>SEM</t>
  </si>
  <si>
    <t>AG24</t>
  </si>
  <si>
    <t>AG48</t>
  </si>
  <si>
    <t>C6</t>
  </si>
  <si>
    <t>F6</t>
  </si>
  <si>
    <t>AG6</t>
  </si>
  <si>
    <t>W24</t>
  </si>
  <si>
    <t>W48</t>
  </si>
  <si>
    <t>W2</t>
  </si>
  <si>
    <t>W144</t>
  </si>
  <si>
    <t>KCN 0.5mM</t>
  </si>
  <si>
    <t>W72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</si>
</sst>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165" fontId="1" fillId="0" borderId="0" xfId="0" applyNumberFormat="1" applyFont="1"/>
    <xf numFmtId="164" fontId="1" fillId="0" borderId="0" xfId="0" applyNumberFormat="1" applyFont="1"/>
    <xf numFmtId="0" fontId="0" fillId="2" borderId="0" xfId="0" applyFill="1"/>
    <xf numFmtId="165" fontId="0" fillId="2" borderId="0" xfId="0" applyNumberFormat="1" applyFill="1"/>
    <xf numFmtId="164" fontId="0" fillId="2" borderId="0" xfId="0" applyNumberFormat="1" applyFill="1"/>
    <xf numFmtId="165" fontId="1" fillId="2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Fill="1" applyBorder="1"/>
    <xf numFmtId="165" fontId="0" fillId="0" borderId="2" xfId="0" applyNumberFormat="1" applyBorder="1"/>
    <xf numFmtId="165" fontId="0" fillId="0" borderId="0" xfId="0" applyNumberFormat="1" applyBorder="1"/>
    <xf numFmtId="165" fontId="0" fillId="0" borderId="1" xfId="0" applyNumberFormat="1" applyBorder="1"/>
    <xf numFmtId="0" fontId="1" fillId="3" borderId="0" xfId="0" applyFont="1" applyFill="1"/>
    <xf numFmtId="165" fontId="0" fillId="3" borderId="2" xfId="0" applyNumberFormat="1" applyFill="1" applyBorder="1"/>
    <xf numFmtId="165" fontId="0" fillId="3" borderId="0" xfId="0" applyNumberFormat="1" applyFill="1" applyBorder="1"/>
    <xf numFmtId="165" fontId="0" fillId="3" borderId="1" xfId="0" applyNumberFormat="1" applyFill="1" applyBorder="1"/>
    <xf numFmtId="165" fontId="0" fillId="3" borderId="6" xfId="0" applyNumberFormat="1" applyFill="1" applyBorder="1"/>
    <xf numFmtId="166" fontId="0" fillId="0" borderId="0" xfId="0" applyNumberFormat="1"/>
    <xf numFmtId="164" fontId="0" fillId="3" borderId="2" xfId="0" applyNumberFormat="1" applyFill="1" applyBorder="1"/>
    <xf numFmtId="164" fontId="0" fillId="3" borderId="0" xfId="0" applyNumberFormat="1" applyFill="1" applyBorder="1"/>
    <xf numFmtId="164" fontId="0" fillId="3" borderId="1" xfId="0" applyNumberFormat="1" applyFill="1" applyBorder="1"/>
    <xf numFmtId="164" fontId="0" fillId="0" borderId="2" xfId="0" applyNumberFormat="1" applyBorder="1"/>
    <xf numFmtId="164" fontId="0" fillId="0" borderId="0" xfId="0" applyNumberFormat="1" applyBorder="1"/>
    <xf numFmtId="164" fontId="0" fillId="0" borderId="1" xfId="0" applyNumberFormat="1" applyBorder="1"/>
    <xf numFmtId="164" fontId="0" fillId="3" borderId="0" xfId="0" applyNumberFormat="1" applyFill="1"/>
    <xf numFmtId="0" fontId="1" fillId="4" borderId="0" xfId="0" applyFont="1" applyFill="1"/>
    <xf numFmtId="165" fontId="0" fillId="4" borderId="2" xfId="0" applyNumberFormat="1" applyFill="1" applyBorder="1"/>
    <xf numFmtId="165" fontId="0" fillId="4" borderId="0" xfId="0" applyNumberFormat="1" applyFill="1" applyBorder="1"/>
    <xf numFmtId="165" fontId="0" fillId="4" borderId="1" xfId="0" applyNumberFormat="1" applyFill="1" applyBorder="1"/>
    <xf numFmtId="164" fontId="0" fillId="4" borderId="2" xfId="0" applyNumberFormat="1" applyFill="1" applyBorder="1"/>
    <xf numFmtId="164" fontId="0" fillId="4" borderId="0" xfId="0" applyNumberFormat="1" applyFill="1" applyBorder="1"/>
    <xf numFmtId="0" fontId="1" fillId="4" borderId="4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2" fontId="0" fillId="0" borderId="0" xfId="0" applyNumberFormat="1"/>
    <xf numFmtId="2" fontId="0" fillId="4" borderId="2" xfId="0" applyNumberFormat="1" applyFill="1" applyBorder="1"/>
    <xf numFmtId="164" fontId="0" fillId="4" borderId="4" xfId="0" applyNumberFormat="1" applyFill="1" applyBorder="1"/>
    <xf numFmtId="164" fontId="0" fillId="4" borderId="6" xfId="0" applyNumberFormat="1" applyFill="1" applyBorder="1"/>
    <xf numFmtId="164" fontId="0" fillId="4" borderId="7" xfId="0" applyNumberFormat="1" applyFill="1" applyBorder="1"/>
    <xf numFmtId="164" fontId="0" fillId="3" borderId="6" xfId="0" applyNumberForma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64" fontId="0" fillId="4" borderId="8" xfId="0" applyNumberFormat="1" applyFill="1" applyBorder="1"/>
    <xf numFmtId="164" fontId="0" fillId="4" borderId="9" xfId="0" applyNumberFormat="1" applyFill="1" applyBorder="1"/>
    <xf numFmtId="0" fontId="1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0" fontId="4" fillId="4" borderId="0" xfId="0" applyFont="1" applyFill="1" applyBorder="1"/>
    <xf numFmtId="0" fontId="1" fillId="5" borderId="0" xfId="0" applyFont="1" applyFill="1"/>
    <xf numFmtId="165" fontId="0" fillId="5" borderId="2" xfId="0" applyNumberFormat="1" applyFill="1" applyBorder="1"/>
    <xf numFmtId="165" fontId="0" fillId="5" borderId="0" xfId="0" applyNumberFormat="1" applyFill="1" applyBorder="1"/>
    <xf numFmtId="165" fontId="0" fillId="5" borderId="1" xfId="0" applyNumberFormat="1" applyFill="1" applyBorder="1"/>
    <xf numFmtId="164" fontId="0" fillId="5" borderId="2" xfId="0" applyNumberFormat="1" applyFill="1" applyBorder="1"/>
    <xf numFmtId="164" fontId="0" fillId="5" borderId="0" xfId="0" applyNumberFormat="1" applyFill="1" applyBorder="1"/>
    <xf numFmtId="164" fontId="0" fillId="5" borderId="1" xfId="0" applyNumberFormat="1" applyFill="1" applyBorder="1"/>
    <xf numFmtId="164" fontId="0" fillId="5" borderId="6" xfId="0" applyNumberFormat="1" applyFill="1" applyBorder="1"/>
    <xf numFmtId="164" fontId="0" fillId="5" borderId="7" xfId="0" applyNumberFormat="1" applyFill="1" applyBorder="1"/>
    <xf numFmtId="164" fontId="0" fillId="5" borderId="8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</c:spPr>
          </c:dPt>
          <c:errBars>
            <c:errBarType val="both"/>
            <c:errValType val="cust"/>
            <c:noEndCap val="0"/>
            <c:plus>
              <c:numRef>
                <c:f>Hoja1!$C$1:$C$13</c:f>
                <c:numCache>
                  <c:formatCode>General</c:formatCode>
                  <c:ptCount val="13"/>
                  <c:pt idx="0">
                    <c:v>0.42072804976466599</c:v>
                  </c:pt>
                  <c:pt idx="1">
                    <c:v>0.58260216213304961</c:v>
                  </c:pt>
                  <c:pt idx="2">
                    <c:v>0.7772199317968812</c:v>
                  </c:pt>
                  <c:pt idx="3">
                    <c:v>0.38750293438930056</c:v>
                  </c:pt>
                  <c:pt idx="4">
                    <c:v>0.89163666535499853</c:v>
                  </c:pt>
                  <c:pt idx="5">
                    <c:v>0.65881020923837874</c:v>
                  </c:pt>
                  <c:pt idx="6">
                    <c:v>0.56080990623516036</c:v>
                  </c:pt>
                  <c:pt idx="7">
                    <c:v>0.33219673243176623</c:v>
                  </c:pt>
                  <c:pt idx="8">
                    <c:v>0.78597203477099864</c:v>
                  </c:pt>
                  <c:pt idx="9">
                    <c:v>0.68209509358032683</c:v>
                  </c:pt>
                  <c:pt idx="10">
                    <c:v>0.78243000005368302</c:v>
                  </c:pt>
                  <c:pt idx="11">
                    <c:v>1.8766368567840559</c:v>
                  </c:pt>
                  <c:pt idx="12">
                    <c:v>0.23040704234285705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Hoja1!$A$1:$A$13</c:f>
              <c:strCache>
                <c:ptCount val="13"/>
                <c:pt idx="0">
                  <c:v>t0</c:v>
                </c:pt>
                <c:pt idx="1">
                  <c:v>C24</c:v>
                </c:pt>
                <c:pt idx="2">
                  <c:v>F24</c:v>
                </c:pt>
                <c:pt idx="3">
                  <c:v>AG24</c:v>
                </c:pt>
                <c:pt idx="4">
                  <c:v>C48</c:v>
                </c:pt>
                <c:pt idx="5">
                  <c:v>F48</c:v>
                </c:pt>
                <c:pt idx="6">
                  <c:v>AG48</c:v>
                </c:pt>
                <c:pt idx="7">
                  <c:v>C72</c:v>
                </c:pt>
                <c:pt idx="8">
                  <c:v>F72</c:v>
                </c:pt>
                <c:pt idx="9">
                  <c:v>AG72</c:v>
                </c:pt>
                <c:pt idx="10">
                  <c:v>C6</c:v>
                </c:pt>
                <c:pt idx="11">
                  <c:v>F6</c:v>
                </c:pt>
                <c:pt idx="12">
                  <c:v>AG6</c:v>
                </c:pt>
              </c:strCache>
            </c:strRef>
          </c:cat>
          <c:val>
            <c:numRef>
              <c:f>Hoja1!$B$1:$B$13</c:f>
              <c:numCache>
                <c:formatCode>0.00</c:formatCode>
                <c:ptCount val="13"/>
                <c:pt idx="0">
                  <c:v>6.0255314030880642</c:v>
                </c:pt>
                <c:pt idx="1">
                  <c:v>5.3609343977482409</c:v>
                </c:pt>
                <c:pt idx="2">
                  <c:v>9.4801437915306384</c:v>
                </c:pt>
                <c:pt idx="3">
                  <c:v>8.574485952390404</c:v>
                </c:pt>
                <c:pt idx="4">
                  <c:v>8.1117866784311889</c:v>
                </c:pt>
                <c:pt idx="5">
                  <c:v>13.857860689061184</c:v>
                </c:pt>
                <c:pt idx="6">
                  <c:v>12.598572326303012</c:v>
                </c:pt>
                <c:pt idx="7">
                  <c:v>5.6821935292177068</c:v>
                </c:pt>
                <c:pt idx="8">
                  <c:v>15.615927711373493</c:v>
                </c:pt>
                <c:pt idx="9">
                  <c:v>15.42537963744461</c:v>
                </c:pt>
                <c:pt idx="10">
                  <c:v>10.01108401862707</c:v>
                </c:pt>
                <c:pt idx="11">
                  <c:v>20.364429736049065</c:v>
                </c:pt>
                <c:pt idx="12">
                  <c:v>20.071337986651184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123072"/>
        <c:axId val="65124608"/>
      </c:barChart>
      <c:catAx>
        <c:axId val="65123072"/>
        <c:scaling>
          <c:orientation val="minMax"/>
        </c:scaling>
        <c:delete val="0"/>
        <c:axPos val="b"/>
        <c:majorTickMark val="out"/>
        <c:minorTickMark val="none"/>
        <c:tickLblPos val="nextTo"/>
        <c:crossAx val="65124608"/>
        <c:crosses val="autoZero"/>
        <c:auto val="1"/>
        <c:lblAlgn val="ctr"/>
        <c:lblOffset val="100"/>
        <c:noMultiLvlLbl val="0"/>
      </c:catAx>
      <c:valAx>
        <c:axId val="651246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5123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4</xdr:row>
      <xdr:rowOff>176212</xdr:rowOff>
    </xdr:from>
    <xdr:to>
      <xdr:col>11</xdr:col>
      <xdr:colOff>190500</xdr:colOff>
      <xdr:row>21</xdr:row>
      <xdr:rowOff>61912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13" sqref="A1:XFD1048576"/>
    </sheetView>
  </sheetViews>
  <sheetFormatPr baseColWidth="10" defaultRowHeight="15" x14ac:dyDescent="0.25"/>
  <cols>
    <col min="2" max="2" width="11.42578125" style="2"/>
    <col min="3" max="4" width="11.42578125" style="1"/>
    <col min="5" max="5" width="11.42578125" style="2"/>
  </cols>
  <sheetData>
    <row r="1" spans="1:4" customFormat="1" ht="18.75" x14ac:dyDescent="0.35">
      <c r="A1" s="3" t="s">
        <v>0</v>
      </c>
      <c r="B1" s="4" t="s">
        <v>5</v>
      </c>
      <c r="C1" s="5" t="s">
        <v>18</v>
      </c>
      <c r="D1" s="5" t="s">
        <v>19</v>
      </c>
    </row>
    <row r="2" spans="1:4" customFormat="1" x14ac:dyDescent="0.25">
      <c r="A2" t="s">
        <v>6</v>
      </c>
      <c r="B2" s="2">
        <v>3.8699999999999998E-2</v>
      </c>
      <c r="C2" s="1">
        <v>0.72299999999999998</v>
      </c>
      <c r="D2" s="2">
        <f>(C2/B2)/1000</f>
        <v>1.868217054263566E-2</v>
      </c>
    </row>
    <row r="3" spans="1:4" customFormat="1" x14ac:dyDescent="0.25">
      <c r="A3" t="s">
        <v>7</v>
      </c>
      <c r="B3" s="2">
        <v>2.8000000000000001E-2</v>
      </c>
      <c r="C3" s="1">
        <v>0.59699999999999998</v>
      </c>
      <c r="D3" s="2">
        <f t="shared" ref="D3:D17" si="0">(C3/B3)/1000</f>
        <v>2.1321428571428571E-2</v>
      </c>
    </row>
    <row r="4" spans="1:4" customFormat="1" x14ac:dyDescent="0.25">
      <c r="A4" t="s">
        <v>8</v>
      </c>
      <c r="B4" s="2">
        <v>3.0599999999999999E-2</v>
      </c>
      <c r="C4" s="1">
        <v>0.629</v>
      </c>
      <c r="D4" s="2">
        <f t="shared" si="0"/>
        <v>2.0555555555555556E-2</v>
      </c>
    </row>
    <row r="5" spans="1:4" customFormat="1" x14ac:dyDescent="0.25">
      <c r="A5" t="s">
        <v>9</v>
      </c>
      <c r="B5" s="2">
        <v>2.8799999999999999E-2</v>
      </c>
      <c r="C5" s="1">
        <v>0.63500000000000001</v>
      </c>
      <c r="D5" s="2">
        <f t="shared" si="0"/>
        <v>2.2048611111111109E-2</v>
      </c>
    </row>
    <row r="6" spans="1:4" customFormat="1" x14ac:dyDescent="0.25">
      <c r="A6" t="s">
        <v>1</v>
      </c>
      <c r="B6" s="2">
        <v>4.41E-2</v>
      </c>
      <c r="C6" s="1">
        <v>0.54800000000000004</v>
      </c>
      <c r="D6" s="2">
        <f t="shared" si="0"/>
        <v>1.2426303854875285E-2</v>
      </c>
    </row>
    <row r="7" spans="1:4" customFormat="1" x14ac:dyDescent="0.25">
      <c r="A7" t="s">
        <v>2</v>
      </c>
      <c r="B7" s="2">
        <v>3.6499999999999998E-2</v>
      </c>
      <c r="C7" s="1">
        <v>0.54600000000000004</v>
      </c>
      <c r="D7" s="2">
        <f t="shared" si="0"/>
        <v>1.4958904109589043E-2</v>
      </c>
    </row>
    <row r="8" spans="1:4" customFormat="1" x14ac:dyDescent="0.25">
      <c r="A8" t="s">
        <v>3</v>
      </c>
      <c r="B8" s="2">
        <v>3.56E-2</v>
      </c>
      <c r="C8" s="1">
        <v>0.53300000000000003</v>
      </c>
      <c r="D8" s="2">
        <f t="shared" si="0"/>
        <v>1.4971910112359552E-2</v>
      </c>
    </row>
    <row r="9" spans="1:4" customFormat="1" x14ac:dyDescent="0.25">
      <c r="A9" t="s">
        <v>4</v>
      </c>
      <c r="B9" s="2">
        <v>3.6900000000000002E-2</v>
      </c>
      <c r="C9" s="1">
        <v>0.51100000000000001</v>
      </c>
      <c r="D9" s="2">
        <f t="shared" si="0"/>
        <v>1.3848238482384824E-2</v>
      </c>
    </row>
    <row r="10" spans="1:4" customFormat="1" x14ac:dyDescent="0.25">
      <c r="A10" t="s">
        <v>10</v>
      </c>
      <c r="B10" s="2">
        <v>0.04</v>
      </c>
      <c r="C10" s="1">
        <v>0.84099999999999997</v>
      </c>
      <c r="D10" s="2">
        <f t="shared" si="0"/>
        <v>2.1024999999999999E-2</v>
      </c>
    </row>
    <row r="11" spans="1:4" customFormat="1" x14ac:dyDescent="0.25">
      <c r="A11" t="s">
        <v>11</v>
      </c>
      <c r="B11" s="2">
        <v>3.4500000000000003E-2</v>
      </c>
      <c r="C11" s="1">
        <v>0.60599999999999998</v>
      </c>
      <c r="D11" s="2">
        <f t="shared" si="0"/>
        <v>1.7565217391304344E-2</v>
      </c>
    </row>
    <row r="12" spans="1:4" customFormat="1" x14ac:dyDescent="0.25">
      <c r="A12" t="s">
        <v>12</v>
      </c>
      <c r="B12" s="2">
        <v>3.39E-2</v>
      </c>
      <c r="C12" s="1">
        <v>0.63400000000000001</v>
      </c>
      <c r="D12" s="2">
        <f t="shared" si="0"/>
        <v>1.8702064896755164E-2</v>
      </c>
    </row>
    <row r="13" spans="1:4" customFormat="1" x14ac:dyDescent="0.25">
      <c r="A13" t="s">
        <v>13</v>
      </c>
      <c r="B13" s="2">
        <v>3.5799999999999998E-2</v>
      </c>
      <c r="C13" s="1">
        <v>0.60699999999999998</v>
      </c>
      <c r="D13" s="2">
        <f t="shared" si="0"/>
        <v>1.6955307262569833E-2</v>
      </c>
    </row>
    <row r="14" spans="1:4" customFormat="1" x14ac:dyDescent="0.25">
      <c r="A14" t="s">
        <v>14</v>
      </c>
      <c r="B14" s="2">
        <v>3.3599999999999998E-2</v>
      </c>
      <c r="C14" s="1">
        <v>0.48699999999999999</v>
      </c>
      <c r="D14" s="2">
        <f t="shared" si="0"/>
        <v>1.449404761904762E-2</v>
      </c>
    </row>
    <row r="15" spans="1:4" customFormat="1" x14ac:dyDescent="0.25">
      <c r="A15" t="s">
        <v>15</v>
      </c>
      <c r="B15" s="2">
        <v>3.7999999999999999E-2</v>
      </c>
      <c r="C15" s="1">
        <v>0.624</v>
      </c>
      <c r="D15" s="2">
        <f t="shared" si="0"/>
        <v>1.6421052631578947E-2</v>
      </c>
    </row>
    <row r="16" spans="1:4" customFormat="1" x14ac:dyDescent="0.25">
      <c r="A16" t="s">
        <v>16</v>
      </c>
      <c r="B16" s="2">
        <v>4.2200000000000001E-2</v>
      </c>
      <c r="C16" s="1">
        <v>0.66700000000000004</v>
      </c>
      <c r="D16" s="2">
        <f t="shared" si="0"/>
        <v>1.5805687203791469E-2</v>
      </c>
    </row>
    <row r="17" spans="1:4" customFormat="1" x14ac:dyDescent="0.25">
      <c r="A17" t="s">
        <v>17</v>
      </c>
      <c r="B17" s="2">
        <v>4.1599999999999998E-2</v>
      </c>
      <c r="C17" s="1">
        <v>0.67300000000000004</v>
      </c>
      <c r="D17" s="2">
        <f t="shared" si="0"/>
        <v>1.6177884615384618E-2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0" workbookViewId="0">
      <selection activeCell="D18" sqref="D18:D21"/>
    </sheetView>
  </sheetViews>
  <sheetFormatPr baseColWidth="10" defaultRowHeight="15" x14ac:dyDescent="0.25"/>
  <cols>
    <col min="2" max="2" width="11.42578125" style="2"/>
    <col min="3" max="3" width="11.42578125" style="1"/>
    <col min="4" max="4" width="11.42578125" style="5"/>
    <col min="5" max="5" width="11.42578125" style="2"/>
  </cols>
  <sheetData>
    <row r="1" spans="1:6" ht="18.75" x14ac:dyDescent="0.35">
      <c r="A1" s="3" t="s">
        <v>0</v>
      </c>
      <c r="B1" s="4" t="s">
        <v>5</v>
      </c>
      <c r="C1" s="5" t="s">
        <v>42</v>
      </c>
      <c r="D1" s="5" t="s">
        <v>19</v>
      </c>
      <c r="E1"/>
    </row>
    <row r="2" spans="1:6" x14ac:dyDescent="0.25">
      <c r="A2" t="s">
        <v>20</v>
      </c>
      <c r="B2" s="2">
        <v>3.7400000000000003E-2</v>
      </c>
      <c r="C2" s="1">
        <v>0.34399999999999997</v>
      </c>
      <c r="D2" s="5">
        <f>(C2/B2)</f>
        <v>9.1978609625668444</v>
      </c>
      <c r="E2"/>
    </row>
    <row r="3" spans="1:6" x14ac:dyDescent="0.25">
      <c r="A3" t="s">
        <v>21</v>
      </c>
      <c r="B3" s="2">
        <v>3.4500000000000003E-2</v>
      </c>
      <c r="C3" s="1">
        <v>0.34499999999999997</v>
      </c>
      <c r="D3" s="5">
        <f t="shared" ref="D3:D21" si="0">(C3/B3)</f>
        <v>9.9999999999999982</v>
      </c>
      <c r="E3"/>
    </row>
    <row r="4" spans="1:6" x14ac:dyDescent="0.25">
      <c r="A4" t="s">
        <v>22</v>
      </c>
      <c r="B4" s="2">
        <v>2.7E-2</v>
      </c>
      <c r="C4" s="1">
        <v>0.311</v>
      </c>
      <c r="D4" s="5">
        <f t="shared" si="0"/>
        <v>11.518518518518519</v>
      </c>
      <c r="E4" t="s">
        <v>30</v>
      </c>
      <c r="F4" t="s">
        <v>44</v>
      </c>
    </row>
    <row r="5" spans="1:6" x14ac:dyDescent="0.25">
      <c r="A5" t="s">
        <v>23</v>
      </c>
      <c r="B5" s="2">
        <v>2.7699999999999999E-2</v>
      </c>
      <c r="C5" s="1">
        <v>0.254</v>
      </c>
      <c r="D5" s="5">
        <f t="shared" si="0"/>
        <v>9.1696750902527082</v>
      </c>
      <c r="E5" s="5">
        <f>AVERAGE(D2:D5)</f>
        <v>9.9715136428345179</v>
      </c>
      <c r="F5" s="5">
        <f>STDEV(D2:D5)</f>
        <v>1.1008359084541888</v>
      </c>
    </row>
    <row r="6" spans="1:6" s="6" customFormat="1" x14ac:dyDescent="0.25">
      <c r="A6" s="6" t="s">
        <v>6</v>
      </c>
      <c r="B6" s="7">
        <v>3.4200000000000001E-2</v>
      </c>
      <c r="C6" s="8">
        <v>0.24099999999999999</v>
      </c>
      <c r="D6" s="5">
        <f t="shared" si="0"/>
        <v>7.0467836257309937</v>
      </c>
    </row>
    <row r="7" spans="1:6" s="6" customFormat="1" x14ac:dyDescent="0.25">
      <c r="A7" s="6" t="s">
        <v>7</v>
      </c>
      <c r="B7" s="7">
        <v>3.6200000000000003E-2</v>
      </c>
      <c r="C7" s="8">
        <v>0.39</v>
      </c>
      <c r="D7" s="5">
        <f t="shared" si="0"/>
        <v>10.773480662983426</v>
      </c>
    </row>
    <row r="8" spans="1:6" s="6" customFormat="1" x14ac:dyDescent="0.25">
      <c r="A8" s="6" t="s">
        <v>8</v>
      </c>
      <c r="B8" s="7">
        <v>3.7900000000000003E-2</v>
      </c>
      <c r="C8" s="8">
        <v>0.35799999999999998</v>
      </c>
      <c r="D8" s="5">
        <f t="shared" si="0"/>
        <v>9.4459102902374656</v>
      </c>
    </row>
    <row r="9" spans="1:6" s="6" customFormat="1" x14ac:dyDescent="0.25">
      <c r="A9" s="6" t="s">
        <v>9</v>
      </c>
      <c r="B9" s="7">
        <v>3.7999999999999999E-2</v>
      </c>
      <c r="C9" s="8">
        <v>0.42499999999999999</v>
      </c>
      <c r="D9" s="5">
        <f t="shared" si="0"/>
        <v>11.184210526315789</v>
      </c>
      <c r="E9" s="5">
        <f>AVERAGE(D6:D9)</f>
        <v>9.6125962763169177</v>
      </c>
      <c r="F9" s="5">
        <f>STDEV(D6:D9)</f>
        <v>1.8644751438289233</v>
      </c>
    </row>
    <row r="10" spans="1:6" x14ac:dyDescent="0.25">
      <c r="A10" t="s">
        <v>1</v>
      </c>
      <c r="B10" s="2">
        <v>3.3799999999999997E-2</v>
      </c>
      <c r="C10" s="1">
        <v>0.42899999999999999</v>
      </c>
      <c r="D10" s="5">
        <f t="shared" si="0"/>
        <v>12.692307692307693</v>
      </c>
      <c r="E10"/>
    </row>
    <row r="11" spans="1:6" x14ac:dyDescent="0.25">
      <c r="A11" t="s">
        <v>2</v>
      </c>
      <c r="B11" s="2">
        <v>3.6999999999999998E-2</v>
      </c>
      <c r="C11" s="1">
        <v>0.46700000000000003</v>
      </c>
      <c r="D11" s="5">
        <f t="shared" si="0"/>
        <v>12.621621621621623</v>
      </c>
      <c r="E11"/>
    </row>
    <row r="12" spans="1:6" x14ac:dyDescent="0.25">
      <c r="A12" t="s">
        <v>3</v>
      </c>
      <c r="B12" s="2">
        <v>3.9199999999999999E-2</v>
      </c>
      <c r="C12" s="1">
        <v>0.41099999999999998</v>
      </c>
      <c r="D12" s="5">
        <f t="shared" si="0"/>
        <v>10.48469387755102</v>
      </c>
      <c r="E12"/>
    </row>
    <row r="13" spans="1:6" x14ac:dyDescent="0.25">
      <c r="A13" t="s">
        <v>4</v>
      </c>
      <c r="B13" s="2">
        <v>3.4200000000000001E-2</v>
      </c>
      <c r="C13" s="1">
        <v>0.45</v>
      </c>
      <c r="D13" s="5">
        <f t="shared" si="0"/>
        <v>13.157894736842104</v>
      </c>
      <c r="E13" s="5">
        <f>AVERAGE(D10:D13)</f>
        <v>12.239129482080608</v>
      </c>
      <c r="F13" s="5">
        <f>STDEV(D10:D13)</f>
        <v>1.1935723146411288</v>
      </c>
    </row>
    <row r="14" spans="1:6" s="6" customFormat="1" x14ac:dyDescent="0.25">
      <c r="A14" s="6" t="s">
        <v>10</v>
      </c>
      <c r="B14" s="7">
        <v>3.0599999999999999E-2</v>
      </c>
      <c r="C14" s="8">
        <v>0.42699999999999999</v>
      </c>
      <c r="D14" s="5">
        <f t="shared" si="0"/>
        <v>13.954248366013072</v>
      </c>
    </row>
    <row r="15" spans="1:6" s="6" customFormat="1" x14ac:dyDescent="0.25">
      <c r="A15" s="6" t="s">
        <v>11</v>
      </c>
      <c r="B15" s="7">
        <v>3.6799999999999999E-2</v>
      </c>
      <c r="C15" s="8">
        <v>0.34399999999999997</v>
      </c>
      <c r="D15" s="5">
        <f t="shared" si="0"/>
        <v>9.3478260869565215</v>
      </c>
    </row>
    <row r="16" spans="1:6" s="6" customFormat="1" x14ac:dyDescent="0.25">
      <c r="A16" s="6" t="s">
        <v>12</v>
      </c>
      <c r="B16" s="7">
        <v>3.0599999999999999E-2</v>
      </c>
      <c r="C16" s="8">
        <v>0.38600000000000001</v>
      </c>
      <c r="D16" s="5">
        <f t="shared" si="0"/>
        <v>12.614379084967322</v>
      </c>
    </row>
    <row r="17" spans="1:6" s="6" customFormat="1" x14ac:dyDescent="0.25">
      <c r="A17" s="6" t="s">
        <v>13</v>
      </c>
      <c r="B17" s="7">
        <v>3.0700000000000002E-2</v>
      </c>
      <c r="C17" s="8">
        <v>0.23200000000000001</v>
      </c>
      <c r="D17" s="5">
        <f t="shared" si="0"/>
        <v>7.55700325732899</v>
      </c>
      <c r="E17" s="5">
        <f>AVERAGE(D14:D17)</f>
        <v>10.868364198816476</v>
      </c>
      <c r="F17" s="5">
        <f>STDEV(D14:D17)</f>
        <v>2.9353248832365222</v>
      </c>
    </row>
    <row r="18" spans="1:6" x14ac:dyDescent="0.25">
      <c r="A18" t="s">
        <v>14</v>
      </c>
      <c r="B18" s="2">
        <v>3.7100000000000001E-2</v>
      </c>
      <c r="C18" s="1">
        <v>0.57799999999999996</v>
      </c>
      <c r="D18" s="5">
        <f t="shared" si="0"/>
        <v>15.579514824797842</v>
      </c>
    </row>
    <row r="19" spans="1:6" x14ac:dyDescent="0.25">
      <c r="A19" t="s">
        <v>15</v>
      </c>
      <c r="B19" s="2">
        <v>3.2199999999999999E-2</v>
      </c>
      <c r="C19" s="1">
        <v>0.33100000000000002</v>
      </c>
      <c r="D19" s="5">
        <f t="shared" si="0"/>
        <v>10.279503105590063</v>
      </c>
    </row>
    <row r="20" spans="1:6" x14ac:dyDescent="0.25">
      <c r="A20" t="s">
        <v>16</v>
      </c>
      <c r="B20" s="2">
        <v>3.44E-2</v>
      </c>
      <c r="C20" s="1">
        <v>0.58199999999999996</v>
      </c>
      <c r="D20" s="5">
        <f t="shared" si="0"/>
        <v>16.918604651162788</v>
      </c>
    </row>
    <row r="21" spans="1:6" x14ac:dyDescent="0.25">
      <c r="A21" t="s">
        <v>17</v>
      </c>
      <c r="B21" s="2">
        <v>4.8000000000000001E-2</v>
      </c>
      <c r="C21" s="1">
        <v>0.65300000000000002</v>
      </c>
      <c r="D21" s="5">
        <f t="shared" si="0"/>
        <v>13.604166666666666</v>
      </c>
      <c r="E21" s="5">
        <f>AVERAGE(D18:D21)</f>
        <v>14.09544731205434</v>
      </c>
      <c r="F21" s="5">
        <f>STDEV(D18:D21)</f>
        <v>2.8853342153682102</v>
      </c>
    </row>
    <row r="22" spans="1:6" s="6" customFormat="1" x14ac:dyDescent="0.25">
      <c r="B22" s="7"/>
      <c r="C22" s="8"/>
      <c r="D22" s="9"/>
      <c r="E22" s="7"/>
    </row>
    <row r="23" spans="1:6" s="6" customFormat="1" x14ac:dyDescent="0.25">
      <c r="B23" s="7"/>
      <c r="C23" s="8"/>
      <c r="D23" s="9"/>
      <c r="E23" s="7"/>
    </row>
    <row r="24" spans="1:6" s="6" customFormat="1" x14ac:dyDescent="0.25">
      <c r="B24" s="7"/>
      <c r="C24" s="8"/>
      <c r="D24" s="9"/>
      <c r="E24" s="7"/>
    </row>
    <row r="25" spans="1:6" s="6" customFormat="1" x14ac:dyDescent="0.25">
      <c r="B25" s="7"/>
      <c r="C25" s="8"/>
      <c r="D25" s="9"/>
      <c r="E25" s="7"/>
    </row>
    <row r="26" spans="1:6" s="6" customFormat="1" x14ac:dyDescent="0.25">
      <c r="B26" s="7"/>
      <c r="C26" s="8"/>
      <c r="D26" s="9"/>
      <c r="E26" s="7"/>
    </row>
    <row r="27" spans="1:6" s="6" customFormat="1" x14ac:dyDescent="0.25">
      <c r="B27" s="7"/>
      <c r="C27" s="8"/>
      <c r="D27" s="9"/>
      <c r="E27" s="7"/>
    </row>
    <row r="28" spans="1:6" s="6" customFormat="1" x14ac:dyDescent="0.25">
      <c r="B28" s="7"/>
      <c r="C28" s="8"/>
      <c r="D28" s="9"/>
      <c r="E28" s="7"/>
    </row>
    <row r="29" spans="1:6" x14ac:dyDescent="0.25">
      <c r="D29" s="4"/>
    </row>
    <row r="30" spans="1:6" x14ac:dyDescent="0.25">
      <c r="D30" s="4"/>
    </row>
    <row r="31" spans="1:6" x14ac:dyDescent="0.25">
      <c r="D31" s="4"/>
    </row>
    <row r="32" spans="1:6" x14ac:dyDescent="0.25">
      <c r="D32" s="4"/>
    </row>
    <row r="33" spans="4:4" x14ac:dyDescent="0.25">
      <c r="D33" s="4"/>
    </row>
    <row r="34" spans="4:4" x14ac:dyDescent="0.25">
      <c r="D34" s="4"/>
    </row>
    <row r="35" spans="4:4" x14ac:dyDescent="0.25">
      <c r="D35" s="4"/>
    </row>
    <row r="36" spans="4:4" x14ac:dyDescent="0.25">
      <c r="D36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sqref="A1:J14"/>
    </sheetView>
  </sheetViews>
  <sheetFormatPr baseColWidth="10" defaultRowHeight="15" x14ac:dyDescent="0.25"/>
  <sheetData>
    <row r="1" spans="1:13" x14ac:dyDescent="0.25">
      <c r="A1" s="3" t="s">
        <v>0</v>
      </c>
      <c r="B1" s="67" t="s">
        <v>28</v>
      </c>
      <c r="C1" s="68"/>
      <c r="D1" s="69"/>
      <c r="E1" s="67" t="s">
        <v>43</v>
      </c>
      <c r="F1" s="68"/>
      <c r="G1" s="69"/>
      <c r="H1" s="67" t="s">
        <v>29</v>
      </c>
      <c r="I1" s="68"/>
      <c r="J1" s="69"/>
      <c r="K1" s="3" t="s">
        <v>30</v>
      </c>
    </row>
    <row r="2" spans="1:13" x14ac:dyDescent="0.25">
      <c r="B2" s="13" t="s">
        <v>25</v>
      </c>
      <c r="C2" s="14" t="s">
        <v>26</v>
      </c>
      <c r="D2" s="15" t="s">
        <v>27</v>
      </c>
      <c r="E2" s="13" t="s">
        <v>25</v>
      </c>
      <c r="F2" s="16" t="s">
        <v>26</v>
      </c>
      <c r="G2" s="15" t="s">
        <v>27</v>
      </c>
      <c r="H2" s="11" t="s">
        <v>25</v>
      </c>
      <c r="I2" s="12" t="s">
        <v>26</v>
      </c>
      <c r="J2" s="10" t="s">
        <v>27</v>
      </c>
    </row>
    <row r="3" spans="1:13" x14ac:dyDescent="0.25">
      <c r="A3" s="20" t="s">
        <v>24</v>
      </c>
      <c r="B3" s="21">
        <v>4.0899999999999999E-2</v>
      </c>
      <c r="C3" s="22">
        <v>4.8899999999999999E-2</v>
      </c>
      <c r="D3" s="23">
        <v>4.1799999999999997E-2</v>
      </c>
      <c r="E3" s="26">
        <v>0.7</v>
      </c>
      <c r="F3" s="27">
        <v>0.68200000000000005</v>
      </c>
      <c r="G3" s="27">
        <v>0.5</v>
      </c>
      <c r="H3" s="24">
        <f>(E3/B3)</f>
        <v>17.114914425427873</v>
      </c>
      <c r="I3" s="24">
        <f t="shared" ref="I3:J3" si="0">(F3/C3)</f>
        <v>13.946830265848671</v>
      </c>
      <c r="J3" s="24">
        <f t="shared" si="0"/>
        <v>11.961722488038278</v>
      </c>
      <c r="K3" s="32">
        <f>AVERAGE(H3:J3)</f>
        <v>14.341155726438274</v>
      </c>
      <c r="L3" s="25"/>
    </row>
    <row r="4" spans="1:13" x14ac:dyDescent="0.25">
      <c r="A4" s="20" t="s">
        <v>31</v>
      </c>
      <c r="B4" s="21">
        <v>3.5999999999999997E-2</v>
      </c>
      <c r="C4" s="22">
        <v>3.9800000000000002E-2</v>
      </c>
      <c r="D4" s="23">
        <v>4.2999999999999997E-2</v>
      </c>
      <c r="E4" s="26">
        <v>0.434</v>
      </c>
      <c r="F4" s="27">
        <v>0.435</v>
      </c>
      <c r="G4" s="28">
        <v>0.41099999999999998</v>
      </c>
      <c r="H4" s="24">
        <f t="shared" ref="H4:H14" si="1">(E4/B4)</f>
        <v>12.055555555555557</v>
      </c>
      <c r="I4" s="24">
        <f t="shared" ref="I4:I14" si="2">(F4/C4)</f>
        <v>10.92964824120603</v>
      </c>
      <c r="J4" s="24">
        <f t="shared" ref="J4:J14" si="3">(G4/D4)</f>
        <v>9.5581395348837219</v>
      </c>
      <c r="K4" s="32">
        <f t="shared" ref="K4:K14" si="4">AVERAGE(H4:J4)</f>
        <v>10.847781110548437</v>
      </c>
      <c r="L4" s="25"/>
    </row>
    <row r="5" spans="1:13" x14ac:dyDescent="0.25">
      <c r="A5" s="20" t="s">
        <v>32</v>
      </c>
      <c r="B5" s="21">
        <v>4.2999999999999997E-2</v>
      </c>
      <c r="C5" s="22">
        <v>4.5499999999999999E-2</v>
      </c>
      <c r="D5" s="23">
        <v>4.02E-2</v>
      </c>
      <c r="E5" s="26">
        <v>0.47599999999999998</v>
      </c>
      <c r="F5" s="27">
        <v>0.58599999999999997</v>
      </c>
      <c r="G5" s="28">
        <v>0.42</v>
      </c>
      <c r="H5" s="24">
        <f t="shared" si="1"/>
        <v>11.069767441860465</v>
      </c>
      <c r="I5" s="24">
        <f t="shared" si="2"/>
        <v>12.87912087912088</v>
      </c>
      <c r="J5" s="24">
        <f t="shared" si="3"/>
        <v>10.44776119402985</v>
      </c>
      <c r="K5" s="32">
        <f t="shared" si="4"/>
        <v>11.465549838337067</v>
      </c>
      <c r="L5" s="25"/>
      <c r="M5" t="s">
        <v>44</v>
      </c>
    </row>
    <row r="6" spans="1:13" x14ac:dyDescent="0.25">
      <c r="A6" s="20" t="s">
        <v>33</v>
      </c>
      <c r="B6" s="21">
        <v>4.3200000000000002E-2</v>
      </c>
      <c r="C6" s="22">
        <v>4.2999999999999997E-2</v>
      </c>
      <c r="D6" s="23">
        <v>3.6900000000000002E-2</v>
      </c>
      <c r="E6" s="26">
        <v>0.49099999999999999</v>
      </c>
      <c r="F6" s="27">
        <v>0.49</v>
      </c>
      <c r="G6" s="28">
        <v>0.50900000000000001</v>
      </c>
      <c r="H6" s="24">
        <f t="shared" si="1"/>
        <v>11.36574074074074</v>
      </c>
      <c r="I6" s="24">
        <f t="shared" si="2"/>
        <v>11.395348837209303</v>
      </c>
      <c r="J6" s="24">
        <f t="shared" si="3"/>
        <v>13.794037940379404</v>
      </c>
      <c r="K6" s="32">
        <f t="shared" si="4"/>
        <v>12.185042506109816</v>
      </c>
      <c r="L6" s="5">
        <f>AVERAGE(K3:K6)</f>
        <v>12.209882295358399</v>
      </c>
      <c r="M6" s="1">
        <f>STDEV(K3:K6)</f>
        <v>1.5223111702707066</v>
      </c>
    </row>
    <row r="7" spans="1:13" x14ac:dyDescent="0.25">
      <c r="A7" s="3" t="s">
        <v>34</v>
      </c>
      <c r="B7" s="17">
        <v>5.1299999999999998E-2</v>
      </c>
      <c r="C7" s="18">
        <v>5.7599999999999998E-2</v>
      </c>
      <c r="D7" s="19">
        <v>5.7700000000000001E-2</v>
      </c>
      <c r="E7" s="29">
        <v>1.0549999999999999</v>
      </c>
      <c r="F7" s="30">
        <v>1.175</v>
      </c>
      <c r="G7" s="31">
        <v>1.157</v>
      </c>
      <c r="H7" s="24">
        <f t="shared" si="1"/>
        <v>20.565302144249511</v>
      </c>
      <c r="I7" s="24">
        <f t="shared" si="2"/>
        <v>20.399305555555557</v>
      </c>
      <c r="J7" s="24">
        <f t="shared" si="3"/>
        <v>20.051993067590988</v>
      </c>
      <c r="K7" s="1">
        <f t="shared" si="4"/>
        <v>20.338866922465353</v>
      </c>
      <c r="L7" s="25"/>
      <c r="M7" s="1"/>
    </row>
    <row r="8" spans="1:13" x14ac:dyDescent="0.25">
      <c r="A8" s="3" t="s">
        <v>35</v>
      </c>
      <c r="B8" s="17">
        <v>4.1099999999999998E-2</v>
      </c>
      <c r="C8" s="18">
        <v>4.4299999999999999E-2</v>
      </c>
      <c r="D8" s="19">
        <v>4.7699999999999999E-2</v>
      </c>
      <c r="E8" s="29">
        <v>0.82299999999999995</v>
      </c>
      <c r="F8" s="30">
        <v>0.90800000000000003</v>
      </c>
      <c r="G8" s="31">
        <v>0.97299999999999998</v>
      </c>
      <c r="H8" s="24">
        <f t="shared" si="1"/>
        <v>20.02433090024331</v>
      </c>
      <c r="I8" s="24">
        <f t="shared" si="2"/>
        <v>20.49661399548533</v>
      </c>
      <c r="J8" s="24">
        <f t="shared" si="3"/>
        <v>20.39832285115304</v>
      </c>
      <c r="K8" s="1">
        <f t="shared" si="4"/>
        <v>20.306422582293894</v>
      </c>
      <c r="L8" s="25"/>
      <c r="M8" s="1"/>
    </row>
    <row r="9" spans="1:13" x14ac:dyDescent="0.25">
      <c r="A9" s="3" t="s">
        <v>36</v>
      </c>
      <c r="B9" s="17">
        <v>4.24E-2</v>
      </c>
      <c r="C9" s="18">
        <v>4.0500000000000001E-2</v>
      </c>
      <c r="D9" s="19">
        <v>4.1099999999999998E-2</v>
      </c>
      <c r="E9" s="29">
        <v>0.878</v>
      </c>
      <c r="F9" s="30">
        <v>0.93700000000000006</v>
      </c>
      <c r="G9" s="31">
        <v>0.81299999999999994</v>
      </c>
      <c r="H9" s="24">
        <f t="shared" si="1"/>
        <v>20.70754716981132</v>
      </c>
      <c r="I9" s="24">
        <f t="shared" si="2"/>
        <v>23.135802469135804</v>
      </c>
      <c r="J9" s="24">
        <f t="shared" si="3"/>
        <v>19.78102189781022</v>
      </c>
      <c r="K9" s="1">
        <f t="shared" si="4"/>
        <v>21.208123845585781</v>
      </c>
      <c r="L9" s="25"/>
      <c r="M9" s="1"/>
    </row>
    <row r="10" spans="1:13" x14ac:dyDescent="0.25">
      <c r="A10" s="3" t="s">
        <v>37</v>
      </c>
      <c r="B10" s="17">
        <v>4.24E-2</v>
      </c>
      <c r="C10" s="18">
        <v>3.9300000000000002E-2</v>
      </c>
      <c r="D10" s="19">
        <v>4.41E-2</v>
      </c>
      <c r="E10" s="29">
        <v>0.71299999999999997</v>
      </c>
      <c r="F10" s="30">
        <v>0.72499999999999998</v>
      </c>
      <c r="G10" s="31">
        <v>0.85799999999999998</v>
      </c>
      <c r="H10" s="24">
        <f t="shared" si="1"/>
        <v>16.816037735849054</v>
      </c>
      <c r="I10" s="24">
        <f t="shared" si="2"/>
        <v>18.447837150127224</v>
      </c>
      <c r="J10" s="24">
        <f t="shared" si="3"/>
        <v>19.455782312925169</v>
      </c>
      <c r="K10" s="1">
        <f t="shared" si="4"/>
        <v>18.239885732967149</v>
      </c>
      <c r="L10" s="5">
        <f>AVERAGE(K7:K10)</f>
        <v>20.023324770828044</v>
      </c>
      <c r="M10" s="1">
        <f>STDEV(K7:K10)</f>
        <v>1.2601739125519726</v>
      </c>
    </row>
    <row r="11" spans="1:13" x14ac:dyDescent="0.25">
      <c r="A11" s="20" t="s">
        <v>38</v>
      </c>
      <c r="B11" s="21">
        <v>3.61E-2</v>
      </c>
      <c r="C11" s="22">
        <v>3.6400000000000002E-2</v>
      </c>
      <c r="D11" s="23">
        <v>3.7499999999999999E-2</v>
      </c>
      <c r="E11" s="26">
        <v>0.68700000000000006</v>
      </c>
      <c r="F11" s="27">
        <v>0.68799999999999994</v>
      </c>
      <c r="G11" s="28">
        <v>0.77800000000000002</v>
      </c>
      <c r="H11" s="24">
        <f t="shared" si="1"/>
        <v>19.030470914127424</v>
      </c>
      <c r="I11" s="24">
        <f t="shared" si="2"/>
        <v>18.901098901098898</v>
      </c>
      <c r="J11" s="24">
        <f t="shared" si="3"/>
        <v>20.74666666666667</v>
      </c>
      <c r="K11" s="32">
        <f t="shared" si="4"/>
        <v>19.559412160630998</v>
      </c>
      <c r="L11" s="25"/>
      <c r="M11" s="1"/>
    </row>
    <row r="12" spans="1:13" x14ac:dyDescent="0.25">
      <c r="A12" s="20" t="s">
        <v>39</v>
      </c>
      <c r="B12" s="21">
        <v>4.2999999999999997E-2</v>
      </c>
      <c r="C12" s="22">
        <v>4.1300000000000003E-2</v>
      </c>
      <c r="D12" s="23">
        <v>4.1200000000000001E-2</v>
      </c>
      <c r="E12" s="26">
        <v>0.438</v>
      </c>
      <c r="F12" s="27">
        <v>0.79900000000000004</v>
      </c>
      <c r="G12" s="28">
        <v>1.1719999999999999</v>
      </c>
      <c r="H12" s="24">
        <f t="shared" si="1"/>
        <v>10.186046511627907</v>
      </c>
      <c r="I12" s="24">
        <f t="shared" si="2"/>
        <v>19.346246973365616</v>
      </c>
      <c r="J12" s="24">
        <f t="shared" si="3"/>
        <v>28.44660194174757</v>
      </c>
      <c r="K12" s="32">
        <f t="shared" si="4"/>
        <v>19.326298475580362</v>
      </c>
      <c r="L12" s="25"/>
      <c r="M12" s="1"/>
    </row>
    <row r="13" spans="1:13" x14ac:dyDescent="0.25">
      <c r="A13" s="20" t="s">
        <v>40</v>
      </c>
      <c r="B13" s="21">
        <v>3.61E-2</v>
      </c>
      <c r="C13" s="22">
        <v>3.2500000000000001E-2</v>
      </c>
      <c r="D13" s="23">
        <v>3.7199999999999997E-2</v>
      </c>
      <c r="E13" s="26">
        <v>0.65400000000000003</v>
      </c>
      <c r="F13" s="27">
        <v>0.65400000000000003</v>
      </c>
      <c r="G13" s="28">
        <v>0.80800000000000005</v>
      </c>
      <c r="H13" s="24">
        <f t="shared" si="1"/>
        <v>18.116343490304711</v>
      </c>
      <c r="I13" s="24">
        <f t="shared" si="2"/>
        <v>20.123076923076923</v>
      </c>
      <c r="J13" s="24">
        <f t="shared" si="3"/>
        <v>21.720430107526884</v>
      </c>
      <c r="K13" s="32">
        <f t="shared" si="4"/>
        <v>19.98661684030284</v>
      </c>
      <c r="L13" s="25"/>
      <c r="M13" s="1"/>
    </row>
    <row r="14" spans="1:13" x14ac:dyDescent="0.25">
      <c r="A14" s="20" t="s">
        <v>41</v>
      </c>
      <c r="B14" s="21">
        <v>3.3000000000000002E-2</v>
      </c>
      <c r="C14" s="22">
        <v>3.3000000000000002E-2</v>
      </c>
      <c r="D14" s="23">
        <v>3.5700000000000003E-2</v>
      </c>
      <c r="E14" s="26">
        <v>0.35699999999999998</v>
      </c>
      <c r="F14" s="27">
        <v>0.36399999999999999</v>
      </c>
      <c r="G14" s="28">
        <v>0.29899999999999999</v>
      </c>
      <c r="H14" s="24">
        <f t="shared" si="1"/>
        <v>10.818181818181817</v>
      </c>
      <c r="I14" s="24">
        <f t="shared" si="2"/>
        <v>11.030303030303029</v>
      </c>
      <c r="J14" s="24">
        <f t="shared" si="3"/>
        <v>8.3753501400560211</v>
      </c>
      <c r="K14" s="32">
        <f t="shared" si="4"/>
        <v>10.074611662846955</v>
      </c>
      <c r="L14" s="5">
        <f>AVERAGE(K11:K14)</f>
        <v>17.236734784840287</v>
      </c>
      <c r="M14" s="1">
        <f>STDEV(K11:K14)</f>
        <v>4.7825713287315725</v>
      </c>
    </row>
    <row r="15" spans="1:13" x14ac:dyDescent="0.25">
      <c r="B15" s="17"/>
      <c r="C15" s="18"/>
      <c r="D15" s="19"/>
      <c r="E15" s="29"/>
      <c r="F15" s="30"/>
      <c r="G15" s="31"/>
      <c r="H15" s="17"/>
      <c r="I15" s="18"/>
      <c r="J15" s="19"/>
      <c r="K15" s="2"/>
    </row>
    <row r="16" spans="1:13" x14ac:dyDescent="0.25">
      <c r="B16" s="17"/>
      <c r="C16" s="18"/>
      <c r="D16" s="19"/>
      <c r="E16" s="17"/>
      <c r="F16" s="18"/>
      <c r="G16" s="19"/>
      <c r="H16" s="17"/>
      <c r="I16" s="18"/>
      <c r="J16" s="19"/>
      <c r="K16" s="2"/>
    </row>
    <row r="17" spans="2:11" x14ac:dyDescent="0.25">
      <c r="B17" s="17"/>
      <c r="C17" s="18"/>
      <c r="D17" s="19"/>
      <c r="E17" s="17"/>
      <c r="F17" s="18"/>
      <c r="G17" s="19"/>
      <c r="H17" s="17"/>
      <c r="I17" s="18"/>
      <c r="J17" s="19"/>
      <c r="K17" s="2"/>
    </row>
    <row r="18" spans="2:11" x14ac:dyDescent="0.25">
      <c r="B18" s="17"/>
      <c r="C18" s="18"/>
      <c r="D18" s="19"/>
      <c r="E18" s="17"/>
      <c r="F18" s="18"/>
      <c r="G18" s="19"/>
      <c r="H18" s="17"/>
      <c r="I18" s="18"/>
      <c r="J18" s="19"/>
      <c r="K18" s="2"/>
    </row>
    <row r="19" spans="2:11" x14ac:dyDescent="0.25">
      <c r="B19" s="17"/>
      <c r="C19" s="18"/>
      <c r="D19" s="19"/>
      <c r="E19" s="17"/>
      <c r="F19" s="18"/>
      <c r="G19" s="19"/>
      <c r="H19" s="17"/>
      <c r="I19" s="18"/>
      <c r="J19" s="19"/>
      <c r="K19" s="2"/>
    </row>
    <row r="20" spans="2:11" x14ac:dyDescent="0.25">
      <c r="B20" s="17"/>
      <c r="C20" s="18"/>
      <c r="D20" s="19"/>
      <c r="E20" s="17"/>
      <c r="F20" s="18"/>
      <c r="G20" s="19"/>
      <c r="H20" s="17"/>
      <c r="I20" s="18"/>
      <c r="J20" s="19"/>
      <c r="K20" s="2"/>
    </row>
    <row r="21" spans="2:11" x14ac:dyDescent="0.25">
      <c r="B21" s="17"/>
      <c r="C21" s="18"/>
      <c r="D21" s="19"/>
      <c r="E21" s="17"/>
      <c r="F21" s="18"/>
      <c r="G21" s="19"/>
      <c r="H21" s="17"/>
      <c r="I21" s="18"/>
      <c r="J21" s="19"/>
      <c r="K21" s="2"/>
    </row>
    <row r="22" spans="2:11" x14ac:dyDescent="0.25">
      <c r="B22" s="17"/>
      <c r="C22" s="18"/>
      <c r="D22" s="19"/>
      <c r="E22" s="17"/>
      <c r="F22" s="18"/>
      <c r="G22" s="19"/>
      <c r="H22" s="17"/>
      <c r="I22" s="18"/>
      <c r="J22" s="19"/>
      <c r="K22" s="2"/>
    </row>
    <row r="23" spans="2:11" x14ac:dyDescent="0.25">
      <c r="B23" s="17"/>
      <c r="C23" s="18"/>
      <c r="D23" s="19"/>
      <c r="E23" s="17"/>
      <c r="F23" s="18"/>
      <c r="G23" s="19"/>
      <c r="H23" s="17"/>
      <c r="I23" s="18"/>
      <c r="J23" s="19"/>
      <c r="K23" s="2"/>
    </row>
    <row r="24" spans="2:11" x14ac:dyDescent="0.25">
      <c r="B24" s="17"/>
      <c r="C24" s="18"/>
      <c r="D24" s="19"/>
      <c r="E24" s="17"/>
      <c r="F24" s="18"/>
      <c r="G24" s="19"/>
      <c r="H24" s="17"/>
      <c r="I24" s="18"/>
      <c r="J24" s="19"/>
      <c r="K24" s="2"/>
    </row>
    <row r="25" spans="2:1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mergeCells count="3">
    <mergeCell ref="B1:D1"/>
    <mergeCell ref="E1:G1"/>
    <mergeCell ref="H1:J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M14" sqref="M14"/>
    </sheetView>
  </sheetViews>
  <sheetFormatPr baseColWidth="10" defaultRowHeight="15" x14ac:dyDescent="0.25"/>
  <sheetData>
    <row r="1" spans="1:3" x14ac:dyDescent="0.25">
      <c r="A1" s="3" t="s">
        <v>45</v>
      </c>
      <c r="B1" s="43">
        <v>6.0255314030880642</v>
      </c>
      <c r="C1" s="43">
        <v>0.42072804976466599</v>
      </c>
    </row>
    <row r="2" spans="1:3" x14ac:dyDescent="0.25">
      <c r="A2" s="3" t="s">
        <v>46</v>
      </c>
      <c r="B2" s="43">
        <v>5.3609343977482409</v>
      </c>
      <c r="C2" s="43">
        <v>0.58260216213304961</v>
      </c>
    </row>
    <row r="3" spans="1:3" x14ac:dyDescent="0.25">
      <c r="A3" s="3" t="s">
        <v>52</v>
      </c>
      <c r="B3" s="43">
        <v>9.4801437915306384</v>
      </c>
      <c r="C3" s="43">
        <v>0.7772199317968812</v>
      </c>
    </row>
    <row r="4" spans="1:3" x14ac:dyDescent="0.25">
      <c r="A4" s="3" t="s">
        <v>65</v>
      </c>
      <c r="B4" s="43">
        <v>8.574485952390404</v>
      </c>
      <c r="C4" s="43">
        <v>0.38750293438930056</v>
      </c>
    </row>
    <row r="5" spans="1:3" x14ac:dyDescent="0.25">
      <c r="A5" s="3" t="s">
        <v>47</v>
      </c>
      <c r="B5" s="43">
        <v>8.1117866784311889</v>
      </c>
      <c r="C5" s="43">
        <v>0.89163666535499853</v>
      </c>
    </row>
    <row r="6" spans="1:3" x14ac:dyDescent="0.25">
      <c r="A6" s="3" t="s">
        <v>54</v>
      </c>
      <c r="B6" s="43">
        <v>13.857860689061184</v>
      </c>
      <c r="C6" s="43">
        <v>0.65881020923837874</v>
      </c>
    </row>
    <row r="7" spans="1:3" x14ac:dyDescent="0.25">
      <c r="A7" s="3" t="s">
        <v>66</v>
      </c>
      <c r="B7" s="43">
        <v>12.598572326303012</v>
      </c>
      <c r="C7" s="43">
        <v>0.56080990623516036</v>
      </c>
    </row>
    <row r="8" spans="1:3" x14ac:dyDescent="0.25">
      <c r="A8" s="3" t="s">
        <v>48</v>
      </c>
      <c r="B8" s="43">
        <v>5.6821935292177068</v>
      </c>
      <c r="C8" s="43">
        <v>0.33219673243176623</v>
      </c>
    </row>
    <row r="9" spans="1:3" x14ac:dyDescent="0.25">
      <c r="A9" s="3" t="s">
        <v>56</v>
      </c>
      <c r="B9" s="43">
        <v>15.615927711373493</v>
      </c>
      <c r="C9" s="43">
        <v>0.78597203477099864</v>
      </c>
    </row>
    <row r="10" spans="1:3" x14ac:dyDescent="0.25">
      <c r="A10" s="3" t="s">
        <v>49</v>
      </c>
      <c r="B10" s="43">
        <v>15.42537963744461</v>
      </c>
      <c r="C10" s="43">
        <v>0.68209509358032683</v>
      </c>
    </row>
    <row r="11" spans="1:3" x14ac:dyDescent="0.25">
      <c r="A11" s="3" t="s">
        <v>67</v>
      </c>
      <c r="B11" s="43">
        <v>10.01108401862707</v>
      </c>
      <c r="C11" s="43">
        <v>0.78243000005368302</v>
      </c>
    </row>
    <row r="12" spans="1:3" x14ac:dyDescent="0.25">
      <c r="A12" s="3" t="s">
        <v>68</v>
      </c>
      <c r="B12" s="43">
        <v>20.364429736049065</v>
      </c>
      <c r="C12" s="43">
        <v>1.8766368567840559</v>
      </c>
    </row>
    <row r="13" spans="1:3" x14ac:dyDescent="0.25">
      <c r="A13" s="3" t="s">
        <v>69</v>
      </c>
      <c r="B13" s="43">
        <v>20.071337986651184</v>
      </c>
      <c r="C13" s="43">
        <v>0.23040704234285705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F1" workbookViewId="0">
      <selection activeCell="F1" sqref="A1:XFD1048576"/>
    </sheetView>
  </sheetViews>
  <sheetFormatPr baseColWidth="10" defaultRowHeight="15" x14ac:dyDescent="0.25"/>
  <cols>
    <col min="2" max="11" width="11.42578125" customWidth="1"/>
  </cols>
  <sheetData>
    <row r="1" spans="1:19" x14ac:dyDescent="0.25">
      <c r="A1" s="3" t="s">
        <v>0</v>
      </c>
      <c r="B1" s="67" t="s">
        <v>28</v>
      </c>
      <c r="C1" s="68"/>
      <c r="D1" s="68"/>
      <c r="E1" s="68"/>
      <c r="F1" s="69"/>
      <c r="G1" s="67" t="s">
        <v>43</v>
      </c>
      <c r="H1" s="68"/>
      <c r="I1" s="68"/>
      <c r="J1" s="68"/>
      <c r="K1" s="69"/>
      <c r="L1" s="67" t="s">
        <v>29</v>
      </c>
      <c r="M1" s="68"/>
      <c r="N1" s="68"/>
      <c r="O1" s="68"/>
      <c r="P1" s="69"/>
    </row>
    <row r="2" spans="1:19" x14ac:dyDescent="0.25">
      <c r="B2" s="13" t="s">
        <v>25</v>
      </c>
      <c r="C2" s="14" t="s">
        <v>26</v>
      </c>
      <c r="D2" s="14" t="s">
        <v>27</v>
      </c>
      <c r="E2" s="14" t="s">
        <v>50</v>
      </c>
      <c r="F2" s="15" t="s">
        <v>61</v>
      </c>
      <c r="G2" s="13" t="s">
        <v>25</v>
      </c>
      <c r="H2" s="16" t="s">
        <v>26</v>
      </c>
      <c r="I2" s="16" t="s">
        <v>27</v>
      </c>
      <c r="J2" s="16" t="s">
        <v>50</v>
      </c>
      <c r="K2" s="15" t="s">
        <v>61</v>
      </c>
      <c r="L2" s="11" t="s">
        <v>25</v>
      </c>
      <c r="M2" s="12" t="s">
        <v>26</v>
      </c>
      <c r="N2" s="12" t="s">
        <v>27</v>
      </c>
      <c r="O2" s="12" t="s">
        <v>50</v>
      </c>
      <c r="P2" s="10" t="s">
        <v>61</v>
      </c>
      <c r="Q2" s="12" t="s">
        <v>62</v>
      </c>
      <c r="R2" s="12" t="s">
        <v>63</v>
      </c>
      <c r="S2" s="12" t="s">
        <v>64</v>
      </c>
    </row>
    <row r="3" spans="1:19" x14ac:dyDescent="0.25">
      <c r="A3" s="33" t="s">
        <v>51</v>
      </c>
      <c r="B3" s="34">
        <v>4.3200000000000002E-2</v>
      </c>
      <c r="C3" s="35">
        <v>4.1399999999999999E-2</v>
      </c>
      <c r="D3" s="35">
        <v>4.3499999999999997E-2</v>
      </c>
      <c r="E3" s="35">
        <v>4.2299999999999997E-2</v>
      </c>
      <c r="F3" s="36">
        <v>4.5100000000000001E-2</v>
      </c>
      <c r="G3" s="37">
        <v>0.26700000000000002</v>
      </c>
      <c r="H3" s="38">
        <v>0.25</v>
      </c>
      <c r="I3" s="38">
        <v>0.23799999999999999</v>
      </c>
      <c r="J3" s="38">
        <v>0.316</v>
      </c>
      <c r="K3" s="38">
        <v>0.224</v>
      </c>
      <c r="L3" s="46">
        <f>(G3/B3)</f>
        <v>6.1805555555555554</v>
      </c>
      <c r="M3" s="46">
        <f>(H3/C3)</f>
        <v>6.0386473429951693</v>
      </c>
      <c r="N3" s="46">
        <f>(I3/D3)</f>
        <v>5.4712643678160919</v>
      </c>
      <c r="O3" s="46">
        <f>(J3/E3)</f>
        <v>7.4704491725768323</v>
      </c>
      <c r="P3" s="47">
        <f>(K3/F3)</f>
        <v>4.9667405764966741</v>
      </c>
      <c r="Q3" s="43">
        <f>AVERAGE(L3:P3)</f>
        <v>6.0255314030880642</v>
      </c>
      <c r="R3" s="44">
        <f>STDEV(L3:P3)</f>
        <v>0.94077651931470763</v>
      </c>
      <c r="S3" s="43">
        <f>STDEV(L3:P3)/SQRT(5)</f>
        <v>0.42072804976466599</v>
      </c>
    </row>
    <row r="4" spans="1:19" x14ac:dyDescent="0.25">
      <c r="A4" s="20" t="s">
        <v>46</v>
      </c>
      <c r="B4" s="21">
        <v>4.3200000000000002E-2</v>
      </c>
      <c r="C4" s="22">
        <v>5.4800000000000001E-2</v>
      </c>
      <c r="D4" s="22">
        <v>4.1099999999999998E-2</v>
      </c>
      <c r="E4" s="22">
        <v>4.1300000000000003E-2</v>
      </c>
      <c r="F4" s="23">
        <v>3.6200000000000003E-2</v>
      </c>
      <c r="G4" s="26">
        <v>0.16800000000000001</v>
      </c>
      <c r="H4" s="27">
        <v>0.29299999999999998</v>
      </c>
      <c r="I4" s="27">
        <v>0.247</v>
      </c>
      <c r="J4" s="27">
        <v>0.29599999999999999</v>
      </c>
      <c r="K4" s="28">
        <v>0.159</v>
      </c>
      <c r="L4" s="48">
        <f>(G4/B4)</f>
        <v>3.8888888888888888</v>
      </c>
      <c r="M4" s="48">
        <f>(H4/C4)</f>
        <v>5.3467153284671527</v>
      </c>
      <c r="N4" s="48">
        <f>(I4/D4)</f>
        <v>6.009732360097324</v>
      </c>
      <c r="O4" s="48">
        <f t="shared" ref="O4:O14" si="0">(J4/E4)</f>
        <v>7.1670702179176748</v>
      </c>
      <c r="P4" s="49">
        <f t="shared" ref="P4:P15" si="1">(K4/F4)</f>
        <v>4.3922651933701653</v>
      </c>
      <c r="Q4" s="43">
        <f t="shared" ref="Q4:Q15" si="2">AVERAGE(L4:P4)</f>
        <v>5.3609343977482409</v>
      </c>
      <c r="R4" s="44">
        <f t="shared" ref="R4:R15" si="3">STDEV(L4:P4)</f>
        <v>1.3027380383678528</v>
      </c>
      <c r="S4" s="43">
        <f t="shared" ref="S4:S15" si="4">STDEV(L4:P4)/SQRT(5)</f>
        <v>0.58260216213304961</v>
      </c>
    </row>
    <row r="5" spans="1:19" x14ac:dyDescent="0.25">
      <c r="A5" s="20" t="s">
        <v>52</v>
      </c>
      <c r="B5" s="21">
        <v>5.1499999999999997E-2</v>
      </c>
      <c r="C5" s="22">
        <v>3.6600000000000001E-2</v>
      </c>
      <c r="D5" s="22">
        <v>4.7600000000000003E-2</v>
      </c>
      <c r="E5" s="22">
        <v>4.7399999999999998E-2</v>
      </c>
      <c r="F5" s="23">
        <v>4.2000000000000003E-2</v>
      </c>
      <c r="G5" s="26">
        <v>0.498</v>
      </c>
      <c r="H5" s="27">
        <v>0.24</v>
      </c>
      <c r="I5" s="27">
        <v>0.52200000000000002</v>
      </c>
      <c r="J5" s="27">
        <v>0.503</v>
      </c>
      <c r="K5" s="28">
        <v>0.40300000000000002</v>
      </c>
      <c r="L5" s="48">
        <f t="shared" ref="L5:L15" si="5">(G5/B5)</f>
        <v>9.6699029126213603</v>
      </c>
      <c r="M5" s="48">
        <f t="shared" ref="M5:M15" si="6">(H5/C5)</f>
        <v>6.5573770491803272</v>
      </c>
      <c r="N5" s="48">
        <f t="shared" ref="N5:N15" si="7">(I5/D5)</f>
        <v>10.966386554621849</v>
      </c>
      <c r="O5" s="48">
        <f t="shared" si="0"/>
        <v>10.611814345991561</v>
      </c>
      <c r="P5" s="49">
        <f t="shared" si="1"/>
        <v>9.5952380952380949</v>
      </c>
      <c r="Q5" s="43">
        <f t="shared" si="2"/>
        <v>9.4801437915306384</v>
      </c>
      <c r="R5" s="44">
        <f t="shared" si="3"/>
        <v>1.7379166009655767</v>
      </c>
      <c r="S5" s="43">
        <f t="shared" si="4"/>
        <v>0.7772199317968812</v>
      </c>
    </row>
    <row r="6" spans="1:19" x14ac:dyDescent="0.25">
      <c r="A6" s="20" t="s">
        <v>53</v>
      </c>
      <c r="B6" s="21">
        <v>4.2700000000000002E-2</v>
      </c>
      <c r="C6" s="22">
        <v>4.6300000000000001E-2</v>
      </c>
      <c r="D6" s="22">
        <v>4.9599999999999998E-2</v>
      </c>
      <c r="E6" s="22">
        <v>4.0399999999999998E-2</v>
      </c>
      <c r="F6" s="23">
        <v>4.3900000000000002E-2</v>
      </c>
      <c r="G6" s="26">
        <v>0.42799999999999999</v>
      </c>
      <c r="H6" s="27">
        <v>0.36799999999999999</v>
      </c>
      <c r="I6" s="27">
        <v>0.39200000000000002</v>
      </c>
      <c r="J6" s="27">
        <v>0.33700000000000002</v>
      </c>
      <c r="K6" s="28">
        <v>0.38</v>
      </c>
      <c r="L6" s="48">
        <f t="shared" si="5"/>
        <v>10.023419203747071</v>
      </c>
      <c r="M6" s="48">
        <f t="shared" si="6"/>
        <v>7.9481641468682502</v>
      </c>
      <c r="N6" s="48">
        <f t="shared" si="7"/>
        <v>7.9032258064516139</v>
      </c>
      <c r="O6" s="48">
        <f t="shared" si="0"/>
        <v>8.3415841584158432</v>
      </c>
      <c r="P6" s="49">
        <f t="shared" si="1"/>
        <v>8.6560364464692476</v>
      </c>
      <c r="Q6" s="43">
        <f t="shared" si="2"/>
        <v>8.574485952390404</v>
      </c>
      <c r="R6" s="44">
        <f t="shared" si="3"/>
        <v>0.86648290277511708</v>
      </c>
      <c r="S6" s="43">
        <f t="shared" si="4"/>
        <v>0.38750293438930056</v>
      </c>
    </row>
    <row r="7" spans="1:19" x14ac:dyDescent="0.25">
      <c r="A7" s="3" t="s">
        <v>47</v>
      </c>
      <c r="B7" s="17">
        <v>3.8199999999999998E-2</v>
      </c>
      <c r="C7" s="18">
        <v>4.4900000000000002E-2</v>
      </c>
      <c r="D7" s="18">
        <v>5.0299999999999997E-2</v>
      </c>
      <c r="E7" s="18">
        <v>3.8100000000000002E-2</v>
      </c>
      <c r="F7" s="19">
        <v>4.4499999999999998E-2</v>
      </c>
      <c r="G7" s="29">
        <v>0.39</v>
      </c>
      <c r="H7" s="30">
        <v>0.32700000000000001</v>
      </c>
      <c r="I7" s="30">
        <v>0.498</v>
      </c>
      <c r="J7" s="30">
        <v>0.29699999999999999</v>
      </c>
      <c r="K7" s="31">
        <v>0.23899999999999999</v>
      </c>
      <c r="L7" s="46">
        <f t="shared" si="5"/>
        <v>10.209424083769635</v>
      </c>
      <c r="M7" s="46">
        <f t="shared" si="6"/>
        <v>7.2828507795100226</v>
      </c>
      <c r="N7" s="46">
        <f t="shared" si="7"/>
        <v>9.9005964214711728</v>
      </c>
      <c r="O7" s="46">
        <f t="shared" si="0"/>
        <v>7.7952755905511806</v>
      </c>
      <c r="P7" s="47">
        <f t="shared" si="1"/>
        <v>5.3707865168539328</v>
      </c>
      <c r="Q7" s="43">
        <f t="shared" si="2"/>
        <v>8.1117866784311889</v>
      </c>
      <c r="R7" s="44">
        <f t="shared" si="3"/>
        <v>1.9937601949650083</v>
      </c>
      <c r="S7" s="43">
        <f t="shared" si="4"/>
        <v>0.89163666535499853</v>
      </c>
    </row>
    <row r="8" spans="1:19" x14ac:dyDescent="0.25">
      <c r="A8" s="3" t="s">
        <v>54</v>
      </c>
      <c r="B8" s="17">
        <v>5.0799999999999998E-2</v>
      </c>
      <c r="C8" s="18">
        <v>4.82E-2</v>
      </c>
      <c r="D8" s="18">
        <v>4.99E-2</v>
      </c>
      <c r="E8" s="18">
        <v>4.7899999999999998E-2</v>
      </c>
      <c r="F8" s="19">
        <v>4.2599999999999999E-2</v>
      </c>
      <c r="G8" s="29">
        <v>0.76700000000000002</v>
      </c>
      <c r="H8" s="30">
        <v>0.67</v>
      </c>
      <c r="I8" s="30">
        <v>0.72799999999999998</v>
      </c>
      <c r="J8" s="30">
        <v>0.68799999999999994</v>
      </c>
      <c r="K8" s="31">
        <v>0.48299999999999998</v>
      </c>
      <c r="L8" s="46">
        <f t="shared" si="5"/>
        <v>15.098425196850394</v>
      </c>
      <c r="M8" s="46">
        <f t="shared" si="6"/>
        <v>13.900414937759336</v>
      </c>
      <c r="N8" s="46">
        <f t="shared" si="7"/>
        <v>14.589178356713427</v>
      </c>
      <c r="O8" s="46">
        <f t="shared" si="0"/>
        <v>14.363256784968684</v>
      </c>
      <c r="P8" s="47">
        <f t="shared" si="1"/>
        <v>11.338028169014084</v>
      </c>
      <c r="Q8" s="43">
        <f t="shared" si="2"/>
        <v>13.857860689061184</v>
      </c>
      <c r="R8" s="44">
        <f t="shared" si="3"/>
        <v>1.4731444121278749</v>
      </c>
      <c r="S8" s="43">
        <f t="shared" si="4"/>
        <v>0.65881020923837874</v>
      </c>
    </row>
    <row r="9" spans="1:19" x14ac:dyDescent="0.25">
      <c r="A9" s="3" t="s">
        <v>55</v>
      </c>
      <c r="B9" s="17">
        <v>3.9699999999999999E-2</v>
      </c>
      <c r="C9" s="18">
        <v>4.1099999999999998E-2</v>
      </c>
      <c r="D9" s="18">
        <v>4.0300000000000002E-2</v>
      </c>
      <c r="E9" s="18">
        <v>4.7100000000000003E-2</v>
      </c>
      <c r="F9" s="19">
        <v>3.8899999999999997E-2</v>
      </c>
      <c r="G9" s="29">
        <v>0.54400000000000004</v>
      </c>
      <c r="H9" s="30">
        <v>0.50700000000000001</v>
      </c>
      <c r="I9" s="30">
        <v>0.45700000000000002</v>
      </c>
      <c r="J9" s="30">
        <v>0.66400000000000003</v>
      </c>
      <c r="K9" s="31">
        <v>0.44800000000000001</v>
      </c>
      <c r="L9" s="46">
        <f t="shared" si="5"/>
        <v>13.702770780856424</v>
      </c>
      <c r="M9" s="46">
        <f t="shared" si="6"/>
        <v>12.335766423357665</v>
      </c>
      <c r="N9" s="46">
        <f t="shared" si="7"/>
        <v>11.339950372208436</v>
      </c>
      <c r="O9" s="46">
        <f t="shared" si="0"/>
        <v>14.097664543524417</v>
      </c>
      <c r="P9" s="47">
        <f t="shared" si="1"/>
        <v>11.516709511568125</v>
      </c>
      <c r="Q9" s="43">
        <f t="shared" si="2"/>
        <v>12.598572326303012</v>
      </c>
      <c r="R9" s="44">
        <f t="shared" si="3"/>
        <v>1.2540090727971018</v>
      </c>
      <c r="S9" s="43">
        <f t="shared" si="4"/>
        <v>0.56080990623516036</v>
      </c>
    </row>
    <row r="10" spans="1:19" x14ac:dyDescent="0.25">
      <c r="A10" s="20" t="s">
        <v>48</v>
      </c>
      <c r="B10" s="21">
        <v>3.9300000000000002E-2</v>
      </c>
      <c r="C10" s="22">
        <v>3.7600000000000001E-2</v>
      </c>
      <c r="D10" s="22">
        <v>3.7100000000000001E-2</v>
      </c>
      <c r="E10" s="22">
        <v>4.36E-2</v>
      </c>
      <c r="F10" s="23">
        <v>4.1200000000000001E-2</v>
      </c>
      <c r="G10" s="26">
        <v>0.192</v>
      </c>
      <c r="H10" s="27">
        <v>0.20200000000000001</v>
      </c>
      <c r="I10" s="27">
        <v>0.22</v>
      </c>
      <c r="J10" s="27">
        <v>0.29799999999999999</v>
      </c>
      <c r="K10" s="28">
        <v>0.222</v>
      </c>
      <c r="L10" s="48">
        <f t="shared" si="5"/>
        <v>4.885496183206107</v>
      </c>
      <c r="M10" s="48">
        <f t="shared" si="6"/>
        <v>5.3723404255319149</v>
      </c>
      <c r="N10" s="48">
        <f t="shared" si="7"/>
        <v>5.9299191374663067</v>
      </c>
      <c r="O10" s="48">
        <f t="shared" si="0"/>
        <v>6.8348623853211006</v>
      </c>
      <c r="P10" s="49">
        <f t="shared" si="1"/>
        <v>5.3883495145631066</v>
      </c>
      <c r="Q10" s="43">
        <f t="shared" si="2"/>
        <v>5.6821935292177068</v>
      </c>
      <c r="R10" s="44">
        <f t="shared" si="3"/>
        <v>0.74281447562073832</v>
      </c>
      <c r="S10" s="43">
        <f t="shared" si="4"/>
        <v>0.33219673243176623</v>
      </c>
    </row>
    <row r="11" spans="1:19" x14ac:dyDescent="0.25">
      <c r="A11" s="20" t="s">
        <v>56</v>
      </c>
      <c r="B11" s="21">
        <v>4.2299999999999997E-2</v>
      </c>
      <c r="C11" s="22">
        <v>3.6600000000000001E-2</v>
      </c>
      <c r="D11" s="22">
        <v>4.2299999999999997E-2</v>
      </c>
      <c r="E11" s="22">
        <v>3.8800000000000001E-2</v>
      </c>
      <c r="F11" s="23">
        <v>5.0299999999999997E-2</v>
      </c>
      <c r="G11" s="26">
        <v>0.624</v>
      </c>
      <c r="H11" s="27">
        <v>0.65500000000000003</v>
      </c>
      <c r="I11" s="27">
        <v>0.56499999999999995</v>
      </c>
      <c r="J11" s="27">
        <v>0.64900000000000002</v>
      </c>
      <c r="K11" s="28">
        <v>0.77200000000000002</v>
      </c>
      <c r="L11" s="48">
        <f t="shared" si="5"/>
        <v>14.751773049645392</v>
      </c>
      <c r="M11" s="48">
        <f t="shared" si="6"/>
        <v>17.89617486338798</v>
      </c>
      <c r="N11" s="48">
        <f t="shared" si="7"/>
        <v>13.356973995271867</v>
      </c>
      <c r="O11" s="48">
        <f t="shared" si="0"/>
        <v>16.726804123711339</v>
      </c>
      <c r="P11" s="49">
        <f t="shared" si="1"/>
        <v>15.347912524850896</v>
      </c>
      <c r="Q11" s="43">
        <f t="shared" si="2"/>
        <v>15.615927711373493</v>
      </c>
      <c r="R11" s="44">
        <f t="shared" si="3"/>
        <v>1.7574868981617815</v>
      </c>
      <c r="S11" s="43">
        <f t="shared" si="4"/>
        <v>0.78597203477099864</v>
      </c>
    </row>
    <row r="12" spans="1:19" x14ac:dyDescent="0.25">
      <c r="A12" s="20" t="s">
        <v>57</v>
      </c>
      <c r="B12" s="21">
        <v>4.2000000000000003E-2</v>
      </c>
      <c r="C12" s="22">
        <v>3.7999999999999999E-2</v>
      </c>
      <c r="D12" s="22">
        <v>4.3799999999999999E-2</v>
      </c>
      <c r="E12" s="22">
        <v>4.6800000000000001E-2</v>
      </c>
      <c r="F12" s="23">
        <v>4.2500000000000003E-2</v>
      </c>
      <c r="G12" s="26">
        <v>0.67700000000000005</v>
      </c>
      <c r="H12" s="27">
        <v>0.56699999999999995</v>
      </c>
      <c r="I12" s="27">
        <v>0.752</v>
      </c>
      <c r="J12" s="27">
        <v>0.74</v>
      </c>
      <c r="K12" s="28">
        <v>0.55700000000000005</v>
      </c>
      <c r="L12" s="48">
        <f t="shared" si="5"/>
        <v>16.11904761904762</v>
      </c>
      <c r="M12" s="48">
        <f t="shared" si="6"/>
        <v>14.921052631578947</v>
      </c>
      <c r="N12" s="48">
        <f t="shared" si="7"/>
        <v>17.168949771689498</v>
      </c>
      <c r="O12" s="48">
        <f t="shared" si="0"/>
        <v>15.811965811965811</v>
      </c>
      <c r="P12" s="50">
        <f t="shared" si="1"/>
        <v>13.105882352941176</v>
      </c>
      <c r="Q12" s="43">
        <f t="shared" si="2"/>
        <v>15.42537963744461</v>
      </c>
      <c r="R12" s="44">
        <f t="shared" si="3"/>
        <v>1.5252109963646912</v>
      </c>
      <c r="S12" s="43">
        <f t="shared" si="4"/>
        <v>0.68209509358032683</v>
      </c>
    </row>
    <row r="13" spans="1:19" x14ac:dyDescent="0.25">
      <c r="A13" s="33" t="s">
        <v>58</v>
      </c>
      <c r="B13" s="34">
        <v>4.0399999999999998E-2</v>
      </c>
      <c r="C13" s="35">
        <v>4.19E-2</v>
      </c>
      <c r="D13" s="35">
        <v>4.3299999999999998E-2</v>
      </c>
      <c r="E13" s="35">
        <v>4.2999999999999997E-2</v>
      </c>
      <c r="F13" s="36">
        <v>4.5199999999999997E-2</v>
      </c>
      <c r="G13" s="37">
        <v>0.42399999999999999</v>
      </c>
      <c r="H13" s="38">
        <v>0.373</v>
      </c>
      <c r="I13" s="38">
        <v>0.36299999999999999</v>
      </c>
      <c r="J13" s="38">
        <v>0.40699999999999997</v>
      </c>
      <c r="K13" s="38">
        <v>0.57899999999999996</v>
      </c>
      <c r="L13" s="51">
        <f t="shared" si="5"/>
        <v>10.495049504950495</v>
      </c>
      <c r="M13" s="46">
        <f t="shared" si="6"/>
        <v>8.9021479713603817</v>
      </c>
      <c r="N13" s="46">
        <f t="shared" si="7"/>
        <v>8.3833718244803688</v>
      </c>
      <c r="O13" s="51">
        <f t="shared" si="0"/>
        <v>9.4651162790697683</v>
      </c>
      <c r="P13" s="51">
        <f t="shared" si="1"/>
        <v>12.809734513274336</v>
      </c>
      <c r="Q13" s="43">
        <f t="shared" si="2"/>
        <v>10.01108401862707</v>
      </c>
      <c r="R13" s="44">
        <f t="shared" si="3"/>
        <v>1.7495666677551995</v>
      </c>
      <c r="S13" s="43">
        <f t="shared" si="4"/>
        <v>0.78243000005368302</v>
      </c>
    </row>
    <row r="14" spans="1:19" x14ac:dyDescent="0.25">
      <c r="A14" s="33" t="s">
        <v>59</v>
      </c>
      <c r="B14" s="34">
        <v>4.8099999999999997E-2</v>
      </c>
      <c r="C14" s="35">
        <v>4.9399999999999999E-2</v>
      </c>
      <c r="D14" s="35">
        <v>4.9299999999999997E-2</v>
      </c>
      <c r="E14" s="35">
        <v>4.5999999999999999E-2</v>
      </c>
      <c r="F14" s="36">
        <v>4.2200000000000001E-2</v>
      </c>
      <c r="G14" s="38">
        <v>0.70199999999999996</v>
      </c>
      <c r="H14" s="38">
        <v>0.94299999999999995</v>
      </c>
      <c r="I14" s="38">
        <v>1.292</v>
      </c>
      <c r="J14" s="38">
        <v>0.93799999999999994</v>
      </c>
      <c r="K14" s="38">
        <v>0.90900000000000003</v>
      </c>
      <c r="L14" s="51">
        <f t="shared" si="5"/>
        <v>14.594594594594595</v>
      </c>
      <c r="M14" s="46">
        <f t="shared" si="6"/>
        <v>19.089068825910932</v>
      </c>
      <c r="N14" s="46">
        <f t="shared" si="7"/>
        <v>26.206896551724139</v>
      </c>
      <c r="O14" s="51">
        <f t="shared" si="0"/>
        <v>20.391304347826086</v>
      </c>
      <c r="P14" s="51">
        <f t="shared" si="1"/>
        <v>21.540284360189574</v>
      </c>
      <c r="Q14" s="43">
        <f t="shared" si="2"/>
        <v>20.364429736049065</v>
      </c>
      <c r="R14" s="44">
        <f t="shared" si="3"/>
        <v>4.1962875808506865</v>
      </c>
      <c r="S14" s="43">
        <f t="shared" si="4"/>
        <v>1.8766368567840559</v>
      </c>
    </row>
    <row r="15" spans="1:19" x14ac:dyDescent="0.25">
      <c r="A15" s="39" t="s">
        <v>60</v>
      </c>
      <c r="B15" s="40">
        <v>4.4200000000000003E-2</v>
      </c>
      <c r="C15" s="41">
        <v>4.5199999999999997E-2</v>
      </c>
      <c r="D15" s="41">
        <v>4.3499999999999997E-2</v>
      </c>
      <c r="E15" s="41">
        <v>4.6699999999999998E-2</v>
      </c>
      <c r="F15" s="42">
        <v>3.9800000000000002E-2</v>
      </c>
      <c r="G15" s="45">
        <v>0.88</v>
      </c>
      <c r="H15" s="45">
        <v>0.91</v>
      </c>
      <c r="I15" s="45">
        <v>0.88600000000000001</v>
      </c>
      <c r="J15" s="45">
        <v>0.90100000000000002</v>
      </c>
      <c r="K15" s="45">
        <v>0.82199999999999995</v>
      </c>
      <c r="L15" s="51">
        <f t="shared" si="5"/>
        <v>19.909502262443439</v>
      </c>
      <c r="M15" s="52">
        <f t="shared" si="6"/>
        <v>20.13274336283186</v>
      </c>
      <c r="N15" s="51">
        <f t="shared" si="7"/>
        <v>20.367816091954026</v>
      </c>
      <c r="O15" s="51">
        <f t="shared" ref="O15" si="8">(J15/E15)</f>
        <v>19.293361884368309</v>
      </c>
      <c r="P15" s="51">
        <f t="shared" si="1"/>
        <v>20.653266331658291</v>
      </c>
      <c r="Q15" s="43">
        <f t="shared" si="2"/>
        <v>20.071337986651184</v>
      </c>
      <c r="R15" s="44">
        <f t="shared" si="3"/>
        <v>0.51520580917330083</v>
      </c>
      <c r="S15" s="43">
        <f t="shared" si="4"/>
        <v>0.23040704234285705</v>
      </c>
    </row>
  </sheetData>
  <mergeCells count="3">
    <mergeCell ref="B1:F1"/>
    <mergeCell ref="G1:K1"/>
    <mergeCell ref="L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>
      <selection sqref="A1:Q1048576"/>
    </sheetView>
  </sheetViews>
  <sheetFormatPr baseColWidth="10" defaultRowHeight="15" x14ac:dyDescent="0.25"/>
  <cols>
    <col min="1" max="1" width="15.28515625" customWidth="1"/>
    <col min="2" max="11" width="11.42578125" customWidth="1"/>
  </cols>
  <sheetData>
    <row r="1" spans="1:19" x14ac:dyDescent="0.25">
      <c r="A1" s="3" t="s">
        <v>0</v>
      </c>
      <c r="B1" s="67" t="s">
        <v>28</v>
      </c>
      <c r="C1" s="68"/>
      <c r="D1" s="68"/>
      <c r="E1" s="68"/>
      <c r="F1" s="69"/>
      <c r="G1" s="67" t="s">
        <v>43</v>
      </c>
      <c r="H1" s="68"/>
      <c r="I1" s="68"/>
      <c r="J1" s="68"/>
      <c r="K1" s="69"/>
      <c r="L1" s="67" t="s">
        <v>29</v>
      </c>
      <c r="M1" s="68"/>
      <c r="N1" s="68"/>
      <c r="O1" s="68"/>
      <c r="P1" s="69"/>
    </row>
    <row r="2" spans="1:19" x14ac:dyDescent="0.25">
      <c r="B2" s="13" t="s">
        <v>25</v>
      </c>
      <c r="C2" s="14" t="s">
        <v>26</v>
      </c>
      <c r="D2" s="14" t="s">
        <v>27</v>
      </c>
      <c r="E2" s="14" t="s">
        <v>50</v>
      </c>
      <c r="F2" s="15" t="s">
        <v>61</v>
      </c>
      <c r="G2" s="13" t="s">
        <v>25</v>
      </c>
      <c r="H2" s="16" t="s">
        <v>26</v>
      </c>
      <c r="I2" s="16" t="s">
        <v>27</v>
      </c>
      <c r="J2" s="16" t="s">
        <v>50</v>
      </c>
      <c r="K2" s="15" t="s">
        <v>61</v>
      </c>
      <c r="L2" s="11" t="s">
        <v>25</v>
      </c>
      <c r="M2" s="12" t="s">
        <v>26</v>
      </c>
      <c r="N2" s="12" t="s">
        <v>27</v>
      </c>
      <c r="O2" s="12" t="s">
        <v>50</v>
      </c>
      <c r="P2" s="10" t="s">
        <v>61</v>
      </c>
      <c r="Q2" s="12" t="s">
        <v>62</v>
      </c>
      <c r="R2" s="12" t="s">
        <v>63</v>
      </c>
      <c r="S2" s="12" t="s">
        <v>64</v>
      </c>
    </row>
    <row r="3" spans="1:19" x14ac:dyDescent="0.25">
      <c r="A3" s="33" t="s">
        <v>51</v>
      </c>
      <c r="B3" s="34">
        <v>2.7199999999999998E-2</v>
      </c>
      <c r="C3" s="35">
        <v>2.7199999999999998E-2</v>
      </c>
      <c r="D3" s="35">
        <v>2.4799999999999999E-2</v>
      </c>
      <c r="E3" s="35">
        <v>2.4299999999999999E-2</v>
      </c>
      <c r="F3" s="36">
        <v>0.3</v>
      </c>
      <c r="G3" s="37">
        <v>0.11</v>
      </c>
      <c r="H3" s="38">
        <v>0.13500000000000001</v>
      </c>
      <c r="I3" s="38">
        <v>9.6000000000000002E-2</v>
      </c>
      <c r="J3" s="38">
        <v>0.12</v>
      </c>
      <c r="K3" s="38">
        <v>0.32100000000000001</v>
      </c>
      <c r="L3" s="46">
        <f>(G3/B3)</f>
        <v>4.0441176470588234</v>
      </c>
      <c r="M3" s="46">
        <f>(H3/C3)</f>
        <v>4.9632352941176476</v>
      </c>
      <c r="N3" s="46">
        <f>(I3/D3)</f>
        <v>3.870967741935484</v>
      </c>
      <c r="O3" s="46">
        <f>(J3/E3)</f>
        <v>4.9382716049382713</v>
      </c>
      <c r="P3" s="47">
        <f>(K3/F3)</f>
        <v>1.07</v>
      </c>
      <c r="Q3" s="43">
        <f>AVERAGE(L3:P3)</f>
        <v>3.7773184576100456</v>
      </c>
      <c r="R3" s="44">
        <f>STDEV(L3:P3)</f>
        <v>1.5940307541155494</v>
      </c>
      <c r="S3" s="43">
        <f>STDEV(L3:P3)/SQRT(5)</f>
        <v>0.71287222488552415</v>
      </c>
    </row>
    <row r="4" spans="1:19" x14ac:dyDescent="0.25">
      <c r="A4" s="20" t="s">
        <v>46</v>
      </c>
      <c r="B4" s="21">
        <v>3.39E-2</v>
      </c>
      <c r="C4" s="22">
        <v>1.8200000000000001E-2</v>
      </c>
      <c r="D4" s="22">
        <v>2.7199999999999998E-2</v>
      </c>
      <c r="E4" s="22">
        <v>2.1000000000000001E-2</v>
      </c>
      <c r="F4" s="23">
        <v>2.07E-2</v>
      </c>
      <c r="G4" s="26">
        <v>0.106</v>
      </c>
      <c r="H4" s="27">
        <v>0.17299999999999999</v>
      </c>
      <c r="I4" s="27">
        <v>9.4E-2</v>
      </c>
      <c r="J4" s="27">
        <v>9.7000000000000003E-2</v>
      </c>
      <c r="K4" s="28">
        <v>4.8000000000000001E-2</v>
      </c>
      <c r="L4" s="48">
        <f>(G4/B4)</f>
        <v>3.1268436578171093</v>
      </c>
      <c r="M4" s="48">
        <f>(H4/C4)</f>
        <v>9.5054945054945037</v>
      </c>
      <c r="N4" s="48">
        <f>(I4/D4)</f>
        <v>3.4558823529411766</v>
      </c>
      <c r="O4" s="48">
        <f t="shared" ref="O4:P15" si="0">(J4/E4)</f>
        <v>4.6190476190476186</v>
      </c>
      <c r="P4" s="49">
        <f t="shared" si="0"/>
        <v>2.318840579710145</v>
      </c>
      <c r="Q4" s="43">
        <f t="shared" ref="Q4:Q15" si="1">AVERAGE(L4:P4)</f>
        <v>4.6052217430021107</v>
      </c>
      <c r="R4" s="44">
        <f t="shared" ref="R4:R15" si="2">STDEV(L4:P4)</f>
        <v>2.8612491119190615</v>
      </c>
      <c r="S4" s="43">
        <f t="shared" ref="S4:S15" si="3">STDEV(L4:P4)/SQRT(5)</f>
        <v>1.2795895029623849</v>
      </c>
    </row>
    <row r="5" spans="1:19" x14ac:dyDescent="0.25">
      <c r="A5" s="20" t="s">
        <v>52</v>
      </c>
      <c r="B5" s="21">
        <v>2.4199999999999999E-2</v>
      </c>
      <c r="C5" s="22">
        <v>2.35E-2</v>
      </c>
      <c r="D5" s="22">
        <v>2.47E-2</v>
      </c>
      <c r="E5" s="22">
        <v>2.3099999999999999E-2</v>
      </c>
      <c r="F5" s="23">
        <v>2.41E-2</v>
      </c>
      <c r="G5" s="26">
        <v>9.7000000000000003E-2</v>
      </c>
      <c r="H5" s="27">
        <v>0.14399999999999999</v>
      </c>
      <c r="I5" s="27">
        <v>7.8E-2</v>
      </c>
      <c r="J5" s="27">
        <v>0.40799999999999997</v>
      </c>
      <c r="K5" s="28">
        <v>0.14099999999999999</v>
      </c>
      <c r="L5" s="48">
        <f t="shared" ref="L5:N15" si="4">(G5/B5)</f>
        <v>4.008264462809918</v>
      </c>
      <c r="M5" s="48">
        <f t="shared" si="4"/>
        <v>6.1276595744680851</v>
      </c>
      <c r="N5" s="48">
        <f t="shared" si="4"/>
        <v>3.1578947368421053</v>
      </c>
      <c r="O5" s="48">
        <f t="shared" si="0"/>
        <v>17.662337662337663</v>
      </c>
      <c r="P5" s="49">
        <f t="shared" si="0"/>
        <v>5.8506224066390038</v>
      </c>
      <c r="Q5" s="43">
        <f t="shared" si="1"/>
        <v>7.3613557686193545</v>
      </c>
      <c r="R5" s="44">
        <f t="shared" si="2"/>
        <v>5.891240436358478</v>
      </c>
      <c r="S5" s="43">
        <f t="shared" si="3"/>
        <v>2.6346428174986158</v>
      </c>
    </row>
    <row r="6" spans="1:19" x14ac:dyDescent="0.25">
      <c r="A6" s="20" t="s">
        <v>70</v>
      </c>
      <c r="B6" s="21">
        <v>2.3800000000000002E-2</v>
      </c>
      <c r="C6" s="22">
        <v>3.4799999999999998E-2</v>
      </c>
      <c r="D6" s="22">
        <v>3.1699999999999999E-2</v>
      </c>
      <c r="E6" s="22">
        <v>3.32E-2</v>
      </c>
      <c r="F6" s="23">
        <v>2.6100000000000002E-2</v>
      </c>
      <c r="G6" s="26">
        <v>0.27400000000000002</v>
      </c>
      <c r="H6" s="27">
        <v>0.34</v>
      </c>
      <c r="I6" s="27">
        <v>0.318</v>
      </c>
      <c r="J6" s="27">
        <v>0.51</v>
      </c>
      <c r="K6" s="28">
        <v>0.47099999999999997</v>
      </c>
      <c r="L6" s="48">
        <f t="shared" si="4"/>
        <v>11.512605042016807</v>
      </c>
      <c r="M6" s="48">
        <f t="shared" si="4"/>
        <v>9.7701149425287372</v>
      </c>
      <c r="N6" s="48">
        <f t="shared" si="4"/>
        <v>10.031545741324921</v>
      </c>
      <c r="O6" s="48">
        <f t="shared" si="0"/>
        <v>15.361445783132531</v>
      </c>
      <c r="P6" s="49">
        <f t="shared" si="0"/>
        <v>18.045977011494251</v>
      </c>
      <c r="Q6" s="43">
        <f t="shared" si="1"/>
        <v>12.94433770409945</v>
      </c>
      <c r="R6" s="44">
        <f t="shared" si="2"/>
        <v>3.6221209485132508</v>
      </c>
      <c r="S6" s="43">
        <f t="shared" si="3"/>
        <v>1.6198617327203289</v>
      </c>
    </row>
    <row r="7" spans="1:19" x14ac:dyDescent="0.25">
      <c r="A7" s="3" t="s">
        <v>47</v>
      </c>
      <c r="B7" s="17">
        <v>2.8299999999999999E-2</v>
      </c>
      <c r="C7" s="18">
        <v>2.53E-2</v>
      </c>
      <c r="D7" s="18">
        <v>2.4199999999999999E-2</v>
      </c>
      <c r="E7" s="18">
        <v>3.5200000000000002E-2</v>
      </c>
      <c r="F7" s="19">
        <v>2.7799999999999998E-2</v>
      </c>
      <c r="G7" s="29">
        <v>0.10100000000000001</v>
      </c>
      <c r="H7" s="30">
        <v>0.152</v>
      </c>
      <c r="I7" s="30">
        <v>8.2000000000000003E-2</v>
      </c>
      <c r="J7" s="30">
        <v>0.14199999999999999</v>
      </c>
      <c r="K7" s="31">
        <v>0.14000000000000001</v>
      </c>
      <c r="L7" s="46">
        <f t="shared" si="4"/>
        <v>3.5689045936395765</v>
      </c>
      <c r="M7" s="46">
        <f t="shared" si="4"/>
        <v>6.0079051383399209</v>
      </c>
      <c r="N7" s="46">
        <f t="shared" si="4"/>
        <v>3.388429752066116</v>
      </c>
      <c r="O7" s="46">
        <f t="shared" si="0"/>
        <v>4.0340909090909083</v>
      </c>
      <c r="P7" s="47">
        <f t="shared" si="0"/>
        <v>5.0359712230215834</v>
      </c>
      <c r="Q7" s="43">
        <f t="shared" si="1"/>
        <v>4.4070603232316214</v>
      </c>
      <c r="R7" s="44">
        <f t="shared" si="2"/>
        <v>1.0997104725084612</v>
      </c>
      <c r="S7" s="43">
        <f t="shared" si="3"/>
        <v>0.49180547441946654</v>
      </c>
    </row>
    <row r="8" spans="1:19" x14ac:dyDescent="0.25">
      <c r="A8" s="3" t="s">
        <v>54</v>
      </c>
      <c r="B8" s="17">
        <v>4.02E-2</v>
      </c>
      <c r="C8" s="18">
        <v>2.7699999999999999E-2</v>
      </c>
      <c r="D8" s="18">
        <v>3.5400000000000001E-2</v>
      </c>
      <c r="E8" s="18">
        <v>2.9399999999999999E-2</v>
      </c>
      <c r="F8" s="19">
        <v>3.04E-2</v>
      </c>
      <c r="G8" s="29">
        <v>0.74099999999999999</v>
      </c>
      <c r="H8" s="30">
        <v>0.27700000000000002</v>
      </c>
      <c r="I8" s="30">
        <v>0.49199999999999999</v>
      </c>
      <c r="J8" s="30">
        <v>0.32400000000000001</v>
      </c>
      <c r="K8" s="31">
        <v>0.59</v>
      </c>
      <c r="L8" s="46">
        <f t="shared" si="4"/>
        <v>18.432835820895523</v>
      </c>
      <c r="M8" s="46">
        <f t="shared" si="4"/>
        <v>10.000000000000002</v>
      </c>
      <c r="N8" s="46">
        <f t="shared" si="4"/>
        <v>13.898305084745763</v>
      </c>
      <c r="O8" s="46">
        <f t="shared" si="0"/>
        <v>11.020408163265307</v>
      </c>
      <c r="P8" s="47">
        <f t="shared" si="0"/>
        <v>19.407894736842103</v>
      </c>
      <c r="Q8" s="43">
        <f t="shared" si="1"/>
        <v>14.551888761149741</v>
      </c>
      <c r="R8" s="44">
        <f t="shared" si="2"/>
        <v>4.2503165248510095</v>
      </c>
      <c r="S8" s="43">
        <f t="shared" si="3"/>
        <v>1.9007993350915062</v>
      </c>
    </row>
    <row r="9" spans="1:19" x14ac:dyDescent="0.25">
      <c r="A9" s="3" t="s">
        <v>71</v>
      </c>
      <c r="B9" s="17">
        <v>3.8399999999999997E-2</v>
      </c>
      <c r="C9" s="18">
        <v>3.1899999999999998E-2</v>
      </c>
      <c r="D9" s="18">
        <v>3.4599999999999999E-2</v>
      </c>
      <c r="E9" s="18">
        <v>4.2500000000000003E-2</v>
      </c>
      <c r="F9" s="19">
        <v>3.73E-2</v>
      </c>
      <c r="G9" s="29">
        <v>0.47599999999999998</v>
      </c>
      <c r="H9" s="30">
        <v>0.29099999999999998</v>
      </c>
      <c r="I9" s="30">
        <v>0.28699999999999998</v>
      </c>
      <c r="J9" s="30">
        <v>0.76500000000000001</v>
      </c>
      <c r="K9" s="31">
        <v>0.50800000000000001</v>
      </c>
      <c r="L9" s="46">
        <f t="shared" si="4"/>
        <v>12.395833333333334</v>
      </c>
      <c r="M9" s="46">
        <f t="shared" si="4"/>
        <v>9.1222570532915359</v>
      </c>
      <c r="N9" s="46">
        <f t="shared" si="4"/>
        <v>8.294797687861271</v>
      </c>
      <c r="O9" s="46">
        <f t="shared" si="0"/>
        <v>18</v>
      </c>
      <c r="P9" s="47">
        <f t="shared" si="0"/>
        <v>13.619302949061662</v>
      </c>
      <c r="Q9" s="43">
        <f t="shared" si="1"/>
        <v>12.28643820470956</v>
      </c>
      <c r="R9" s="44">
        <f t="shared" si="2"/>
        <v>3.8851808350525969</v>
      </c>
      <c r="S9" s="43">
        <f t="shared" si="3"/>
        <v>1.7375056904114008</v>
      </c>
    </row>
    <row r="10" spans="1:19" x14ac:dyDescent="0.25">
      <c r="A10" s="20" t="s">
        <v>48</v>
      </c>
      <c r="B10" s="21">
        <v>3.39E-2</v>
      </c>
      <c r="C10" s="22">
        <v>3.7600000000000001E-2</v>
      </c>
      <c r="D10" s="22">
        <v>3.6999999999999998E-2</v>
      </c>
      <c r="E10" s="22">
        <v>3.44E-2</v>
      </c>
      <c r="F10" s="23">
        <v>3.5900000000000001E-2</v>
      </c>
      <c r="G10" s="26">
        <v>0.27300000000000002</v>
      </c>
      <c r="H10" s="27">
        <v>0.93600000000000005</v>
      </c>
      <c r="I10" s="27">
        <v>0.49</v>
      </c>
      <c r="J10" s="27">
        <v>0.46</v>
      </c>
      <c r="K10" s="28">
        <v>0.60799999999999998</v>
      </c>
      <c r="L10" s="48">
        <f t="shared" si="4"/>
        <v>8.0530973451327448</v>
      </c>
      <c r="M10" s="48">
        <f t="shared" si="4"/>
        <v>24.893617021276597</v>
      </c>
      <c r="N10" s="48">
        <f t="shared" si="4"/>
        <v>13.243243243243244</v>
      </c>
      <c r="O10" s="48">
        <f t="shared" si="0"/>
        <v>13.372093023255815</v>
      </c>
      <c r="P10" s="49">
        <f t="shared" si="0"/>
        <v>16.935933147632312</v>
      </c>
      <c r="Q10" s="43">
        <f t="shared" si="1"/>
        <v>15.299596756108141</v>
      </c>
      <c r="R10" s="44">
        <f t="shared" si="2"/>
        <v>6.2285318446241389</v>
      </c>
      <c r="S10" s="43">
        <f t="shared" si="3"/>
        <v>2.7854841209203465</v>
      </c>
    </row>
    <row r="11" spans="1:19" x14ac:dyDescent="0.25">
      <c r="A11" s="20" t="s">
        <v>56</v>
      </c>
      <c r="B11" s="21">
        <v>3.78E-2</v>
      </c>
      <c r="C11" s="22">
        <v>4.9599999999999998E-2</v>
      </c>
      <c r="D11" s="22">
        <v>4.2200000000000001E-2</v>
      </c>
      <c r="E11" s="22">
        <v>3.3099999999999997E-2</v>
      </c>
      <c r="F11" s="23">
        <v>4.0500000000000001E-2</v>
      </c>
      <c r="G11" s="26">
        <v>0.96899999999999997</v>
      </c>
      <c r="H11" s="27">
        <v>1.45</v>
      </c>
      <c r="I11" s="27">
        <v>1.036</v>
      </c>
      <c r="J11" s="27">
        <v>0.77200000000000002</v>
      </c>
      <c r="K11" s="28">
        <v>1.0089999999999999</v>
      </c>
      <c r="L11" s="48">
        <f t="shared" si="4"/>
        <v>25.634920634920633</v>
      </c>
      <c r="M11" s="48">
        <f t="shared" si="4"/>
        <v>29.233870967741936</v>
      </c>
      <c r="N11" s="48">
        <f t="shared" si="4"/>
        <v>24.549763033175356</v>
      </c>
      <c r="O11" s="48">
        <f t="shared" si="0"/>
        <v>23.323262839879156</v>
      </c>
      <c r="P11" s="49">
        <f t="shared" si="0"/>
        <v>24.913580246913575</v>
      </c>
      <c r="Q11" s="43">
        <f t="shared" si="1"/>
        <v>25.531079544526129</v>
      </c>
      <c r="R11" s="44">
        <f t="shared" si="2"/>
        <v>2.232721958463185</v>
      </c>
      <c r="S11" s="43">
        <f t="shared" si="3"/>
        <v>0.99850361479602867</v>
      </c>
    </row>
    <row r="12" spans="1:19" x14ac:dyDescent="0.25">
      <c r="A12" s="20" t="s">
        <v>72</v>
      </c>
      <c r="B12" s="21">
        <v>4.3299999999999998E-2</v>
      </c>
      <c r="C12" s="22">
        <v>4.6300000000000001E-2</v>
      </c>
      <c r="D12" s="22">
        <v>3.5499999999999997E-2</v>
      </c>
      <c r="E12" s="22">
        <v>3.09E-2</v>
      </c>
      <c r="F12" s="23">
        <v>3.39E-2</v>
      </c>
      <c r="G12" s="26">
        <v>1.49</v>
      </c>
      <c r="H12" s="27">
        <v>1.6930000000000001</v>
      </c>
      <c r="I12" s="27">
        <v>1.6</v>
      </c>
      <c r="J12" s="27">
        <v>0.93100000000000005</v>
      </c>
      <c r="K12" s="28">
        <v>1.353</v>
      </c>
      <c r="L12" s="48">
        <f t="shared" si="4"/>
        <v>34.41108545034642</v>
      </c>
      <c r="M12" s="48">
        <f t="shared" si="4"/>
        <v>36.565874730021598</v>
      </c>
      <c r="N12" s="48">
        <f t="shared" si="4"/>
        <v>45.070422535211272</v>
      </c>
      <c r="O12" s="48">
        <f t="shared" si="0"/>
        <v>30.129449838187703</v>
      </c>
      <c r="P12" s="50">
        <f t="shared" si="0"/>
        <v>39.911504424778762</v>
      </c>
      <c r="Q12" s="43">
        <f t="shared" si="1"/>
        <v>37.21766739570915</v>
      </c>
      <c r="R12" s="44">
        <f t="shared" si="2"/>
        <v>5.645066103643039</v>
      </c>
      <c r="S12" s="43">
        <f t="shared" si="3"/>
        <v>2.5245503090451415</v>
      </c>
    </row>
    <row r="13" spans="1:19" x14ac:dyDescent="0.25">
      <c r="A13" s="33" t="s">
        <v>58</v>
      </c>
      <c r="B13" s="34">
        <v>3.0300000000000001E-2</v>
      </c>
      <c r="C13" s="35">
        <v>3.7100000000000001E-2</v>
      </c>
      <c r="D13" s="35">
        <v>2.9700000000000001E-2</v>
      </c>
      <c r="E13" s="35">
        <v>3.0800000000000001E-2</v>
      </c>
      <c r="F13" s="36">
        <v>3.0800000000000001E-2</v>
      </c>
      <c r="G13" s="37">
        <v>0.2</v>
      </c>
      <c r="H13" s="38">
        <v>0.40100000000000002</v>
      </c>
      <c r="I13" s="38">
        <v>0.29599999999999999</v>
      </c>
      <c r="J13" s="38">
        <v>0.13600000000000001</v>
      </c>
      <c r="K13" s="38">
        <v>0.72299999999999998</v>
      </c>
      <c r="L13" s="51">
        <f t="shared" si="4"/>
        <v>6.6006600660066006</v>
      </c>
      <c r="M13" s="46">
        <f t="shared" si="4"/>
        <v>10.808625336927223</v>
      </c>
      <c r="N13" s="46">
        <f t="shared" si="4"/>
        <v>9.9663299663299654</v>
      </c>
      <c r="O13" s="51">
        <f t="shared" si="0"/>
        <v>4.4155844155844157</v>
      </c>
      <c r="P13" s="51">
        <f t="shared" si="0"/>
        <v>23.474025974025974</v>
      </c>
      <c r="Q13" s="43">
        <f t="shared" si="1"/>
        <v>11.053045151774835</v>
      </c>
      <c r="R13" s="44">
        <f t="shared" si="2"/>
        <v>7.4060967031111939</v>
      </c>
      <c r="S13" s="43">
        <f t="shared" si="3"/>
        <v>3.3121071352187412</v>
      </c>
    </row>
    <row r="14" spans="1:19" x14ac:dyDescent="0.25">
      <c r="A14" s="33" t="s">
        <v>59</v>
      </c>
      <c r="B14" s="34">
        <v>4.8000000000000001E-2</v>
      </c>
      <c r="C14" s="35">
        <v>4.6199999999999998E-2</v>
      </c>
      <c r="D14" s="35">
        <v>3.3399999999999999E-2</v>
      </c>
      <c r="E14" s="35">
        <v>3.5999999999999997E-2</v>
      </c>
      <c r="F14" s="36">
        <v>3.0599999999999999E-2</v>
      </c>
      <c r="G14" s="38">
        <v>1.4950000000000001</v>
      </c>
      <c r="H14" s="38">
        <v>1.734</v>
      </c>
      <c r="I14" s="38">
        <v>0.63300000000000001</v>
      </c>
      <c r="J14" s="38">
        <v>1.3540000000000001</v>
      </c>
      <c r="K14" s="38">
        <v>0.81499999999999995</v>
      </c>
      <c r="L14" s="51">
        <f t="shared" si="4"/>
        <v>31.145833333333336</v>
      </c>
      <c r="M14" s="46">
        <f t="shared" si="4"/>
        <v>37.532467532467535</v>
      </c>
      <c r="N14" s="46">
        <f t="shared" si="4"/>
        <v>18.952095808383234</v>
      </c>
      <c r="O14" s="51">
        <f t="shared" si="0"/>
        <v>37.611111111111114</v>
      </c>
      <c r="P14" s="51">
        <f t="shared" si="0"/>
        <v>26.633986928104573</v>
      </c>
      <c r="Q14" s="43">
        <f t="shared" si="1"/>
        <v>30.375098942679962</v>
      </c>
      <c r="R14" s="44">
        <f t="shared" si="2"/>
        <v>7.8845219963617605</v>
      </c>
      <c r="S14" s="43">
        <f t="shared" si="3"/>
        <v>3.5260654307914492</v>
      </c>
    </row>
    <row r="15" spans="1:19" x14ac:dyDescent="0.25">
      <c r="A15" s="39" t="s">
        <v>73</v>
      </c>
      <c r="B15" s="40">
        <v>4.3099999999999999E-2</v>
      </c>
      <c r="C15" s="41">
        <v>3.78E-2</v>
      </c>
      <c r="D15" s="41">
        <v>3.4799999999999998E-2</v>
      </c>
      <c r="E15" s="41">
        <v>3.9699999999999999E-2</v>
      </c>
      <c r="F15" s="42">
        <v>3.04E-2</v>
      </c>
      <c r="G15" s="45">
        <v>0.89600000000000002</v>
      </c>
      <c r="H15" s="45">
        <v>0.55000000000000004</v>
      </c>
      <c r="I15" s="45">
        <v>0.46400000000000002</v>
      </c>
      <c r="J15" s="45">
        <v>0.88700000000000001</v>
      </c>
      <c r="K15" s="45">
        <v>0.33600000000000002</v>
      </c>
      <c r="L15" s="51">
        <f t="shared" si="4"/>
        <v>20.788863109048723</v>
      </c>
      <c r="M15" s="52">
        <f t="shared" si="4"/>
        <v>14.550264550264551</v>
      </c>
      <c r="N15" s="51">
        <f t="shared" si="4"/>
        <v>13.333333333333336</v>
      </c>
      <c r="O15" s="51">
        <f t="shared" si="0"/>
        <v>22.342569269521412</v>
      </c>
      <c r="P15" s="51">
        <f t="shared" si="0"/>
        <v>11.05263157894737</v>
      </c>
      <c r="Q15" s="43">
        <f t="shared" si="1"/>
        <v>16.41353236822308</v>
      </c>
      <c r="R15" s="44">
        <f t="shared" si="2"/>
        <v>4.8988684406963694</v>
      </c>
      <c r="S15" s="43">
        <f t="shared" si="3"/>
        <v>2.1908405692450956</v>
      </c>
    </row>
    <row r="16" spans="1:19" x14ac:dyDescent="0.25">
      <c r="A16" s="53"/>
      <c r="B16" s="54"/>
      <c r="C16" s="54"/>
      <c r="D16" s="54"/>
      <c r="E16" s="54"/>
      <c r="F16" s="54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43"/>
      <c r="R16" s="55"/>
      <c r="S16" s="43"/>
    </row>
    <row r="17" spans="1:19" ht="18.75" x14ac:dyDescent="0.3">
      <c r="A17" s="56" t="s">
        <v>74</v>
      </c>
    </row>
    <row r="18" spans="1:19" x14ac:dyDescent="0.25">
      <c r="A18" s="3" t="s">
        <v>0</v>
      </c>
      <c r="B18" s="67" t="s">
        <v>28</v>
      </c>
      <c r="C18" s="68"/>
      <c r="D18" s="68"/>
      <c r="E18" s="68"/>
      <c r="F18" s="69"/>
      <c r="G18" s="67" t="s">
        <v>43</v>
      </c>
      <c r="H18" s="68"/>
      <c r="I18" s="68"/>
      <c r="J18" s="68"/>
      <c r="K18" s="69"/>
      <c r="L18" s="67" t="s">
        <v>29</v>
      </c>
      <c r="M18" s="68"/>
      <c r="N18" s="68"/>
      <c r="O18" s="68"/>
      <c r="P18" s="69"/>
    </row>
    <row r="19" spans="1:19" x14ac:dyDescent="0.25">
      <c r="B19" s="13" t="s">
        <v>25</v>
      </c>
      <c r="C19" s="14" t="s">
        <v>26</v>
      </c>
      <c r="D19" s="14" t="s">
        <v>27</v>
      </c>
      <c r="E19" s="14" t="s">
        <v>50</v>
      </c>
      <c r="F19" s="15" t="s">
        <v>61</v>
      </c>
      <c r="G19" s="13" t="s">
        <v>25</v>
      </c>
      <c r="H19" s="16" t="s">
        <v>26</v>
      </c>
      <c r="I19" s="16" t="s">
        <v>27</v>
      </c>
      <c r="J19" s="16" t="s">
        <v>50</v>
      </c>
      <c r="K19" s="15" t="s">
        <v>61</v>
      </c>
      <c r="L19" s="11" t="s">
        <v>25</v>
      </c>
      <c r="M19" s="12" t="s">
        <v>26</v>
      </c>
      <c r="N19" s="12" t="s">
        <v>27</v>
      </c>
      <c r="O19" s="12" t="s">
        <v>50</v>
      </c>
      <c r="P19" s="10" t="s">
        <v>61</v>
      </c>
      <c r="Q19" s="12" t="s">
        <v>62</v>
      </c>
      <c r="R19" s="12" t="s">
        <v>63</v>
      </c>
      <c r="S19" s="12" t="s">
        <v>64</v>
      </c>
    </row>
    <row r="20" spans="1:19" x14ac:dyDescent="0.25">
      <c r="A20" s="33" t="s">
        <v>51</v>
      </c>
      <c r="B20" s="34">
        <v>2.8299999999999999E-2</v>
      </c>
      <c r="C20" s="35">
        <v>2.4899999999999999E-2</v>
      </c>
      <c r="D20" s="35">
        <v>2.4899999999999999E-2</v>
      </c>
      <c r="E20" s="35">
        <v>2.47E-2</v>
      </c>
      <c r="F20" s="36">
        <v>2.5700000000000001E-2</v>
      </c>
      <c r="G20" s="37">
        <v>3.5999999999999997E-2</v>
      </c>
      <c r="H20" s="38">
        <v>0.08</v>
      </c>
      <c r="I20" s="38">
        <v>4.2999999999999997E-2</v>
      </c>
      <c r="J20" s="38">
        <v>6.5000000000000002E-2</v>
      </c>
      <c r="K20" s="38">
        <v>0.10199999999999999</v>
      </c>
      <c r="L20" s="46">
        <f>(G20/B20)</f>
        <v>1.2720848056537102</v>
      </c>
      <c r="M20" s="46">
        <f>(H20/C20)</f>
        <v>3.2128514056224904</v>
      </c>
      <c r="N20" s="46">
        <f>(I20/D20)</f>
        <v>1.7269076305220883</v>
      </c>
      <c r="O20" s="46">
        <f>(J20/E20)</f>
        <v>2.6315789473684212</v>
      </c>
      <c r="P20" s="47">
        <f>(K20/F20)</f>
        <v>3.968871595330739</v>
      </c>
      <c r="Q20" s="43">
        <f>AVERAGE(L20:P20)</f>
        <v>2.5624588768994898</v>
      </c>
      <c r="R20" s="44">
        <f>STDEV(L20:P20)</f>
        <v>1.0919015396536154</v>
      </c>
      <c r="S20" s="43">
        <f>STDEV(L20:P20)/SQRT(5)</f>
        <v>0.48831321348043322</v>
      </c>
    </row>
    <row r="21" spans="1:19" x14ac:dyDescent="0.25">
      <c r="A21" s="57" t="s">
        <v>46</v>
      </c>
      <c r="B21" s="58">
        <v>2.2100000000000002E-2</v>
      </c>
      <c r="C21" s="59">
        <v>1.95E-2</v>
      </c>
      <c r="D21" s="59">
        <v>2.18E-2</v>
      </c>
      <c r="E21" s="59">
        <v>2.1100000000000001E-2</v>
      </c>
      <c r="F21" s="60">
        <v>2.29E-2</v>
      </c>
      <c r="G21" s="61">
        <v>0.04</v>
      </c>
      <c r="H21" s="62">
        <v>4.1000000000000002E-2</v>
      </c>
      <c r="I21" s="62">
        <v>4.2000000000000003E-2</v>
      </c>
      <c r="J21" s="62">
        <v>4.7E-2</v>
      </c>
      <c r="K21" s="63">
        <v>5.7000000000000002E-2</v>
      </c>
      <c r="L21" s="64">
        <f>(G21/B21)</f>
        <v>1.8099547511312217</v>
      </c>
      <c r="M21" s="64">
        <f>(H21/C21)</f>
        <v>2.1025641025641026</v>
      </c>
      <c r="N21" s="64">
        <f>(I21/D21)</f>
        <v>1.9266055045871562</v>
      </c>
      <c r="O21" s="64">
        <f t="shared" ref="O21:O32" si="5">(J21/E21)</f>
        <v>2.2274881516587679</v>
      </c>
      <c r="P21" s="65">
        <f t="shared" ref="P21:P32" si="6">(K21/F21)</f>
        <v>2.4890829694323147</v>
      </c>
      <c r="Q21" s="43">
        <f t="shared" ref="Q21:Q32" si="7">AVERAGE(L21:P21)</f>
        <v>2.1111390958747132</v>
      </c>
      <c r="R21" s="44">
        <f t="shared" ref="R21:R32" si="8">STDEV(L21:P21)</f>
        <v>0.26514942046131451</v>
      </c>
      <c r="S21" s="43">
        <f t="shared" ref="S21:S32" si="9">STDEV(L21:P21)/SQRT(5)</f>
        <v>0.11857842566923457</v>
      </c>
    </row>
    <row r="22" spans="1:19" x14ac:dyDescent="0.25">
      <c r="A22" s="57" t="s">
        <v>52</v>
      </c>
      <c r="B22" s="58">
        <v>2.5600000000000001E-2</v>
      </c>
      <c r="C22" s="59">
        <v>3.2399999999999998E-2</v>
      </c>
      <c r="D22" s="59">
        <v>2.4899999999999999E-2</v>
      </c>
      <c r="E22" s="59">
        <v>2.46E-2</v>
      </c>
      <c r="F22" s="60">
        <v>2.81E-2</v>
      </c>
      <c r="G22" s="61">
        <v>4.2999999999999997E-2</v>
      </c>
      <c r="H22" s="62">
        <v>7.0000000000000007E-2</v>
      </c>
      <c r="I22" s="62">
        <v>4.2000000000000003E-2</v>
      </c>
      <c r="J22" s="62">
        <v>4.5999999999999999E-2</v>
      </c>
      <c r="K22" s="63">
        <v>4.3999999999999997E-2</v>
      </c>
      <c r="L22" s="64">
        <f t="shared" ref="L22:L32" si="10">(G22/B22)</f>
        <v>1.6796874999999998</v>
      </c>
      <c r="M22" s="64">
        <f t="shared" ref="M22:M32" si="11">(H22/C22)</f>
        <v>2.1604938271604941</v>
      </c>
      <c r="N22" s="64">
        <f t="shared" ref="N22:N32" si="12">(I22/D22)</f>
        <v>1.6867469879518073</v>
      </c>
      <c r="O22" s="64">
        <f t="shared" si="5"/>
        <v>1.8699186991869918</v>
      </c>
      <c r="P22" s="65">
        <f t="shared" si="6"/>
        <v>1.5658362989323842</v>
      </c>
      <c r="Q22" s="43">
        <f t="shared" si="7"/>
        <v>1.7925366626463355</v>
      </c>
      <c r="R22" s="44">
        <f t="shared" si="8"/>
        <v>0.23275518156770936</v>
      </c>
      <c r="S22" s="43">
        <f t="shared" si="9"/>
        <v>0.10409128162014084</v>
      </c>
    </row>
    <row r="23" spans="1:19" x14ac:dyDescent="0.25">
      <c r="A23" s="57" t="s">
        <v>70</v>
      </c>
      <c r="B23" s="58">
        <v>2.3599999999999999E-2</v>
      </c>
      <c r="C23" s="59">
        <v>2.3800000000000002E-2</v>
      </c>
      <c r="D23" s="59">
        <v>2.41E-2</v>
      </c>
      <c r="E23" s="59">
        <v>2.4500000000000001E-2</v>
      </c>
      <c r="F23" s="60">
        <v>2.7199999999999998E-2</v>
      </c>
      <c r="G23" s="61">
        <v>3.7999999999999999E-2</v>
      </c>
      <c r="H23" s="62">
        <v>5.7000000000000002E-2</v>
      </c>
      <c r="I23" s="62">
        <v>4.3999999999999997E-2</v>
      </c>
      <c r="J23" s="62">
        <v>6.0999999999999999E-2</v>
      </c>
      <c r="K23" s="63">
        <v>0.09</v>
      </c>
      <c r="L23" s="64">
        <f t="shared" si="10"/>
        <v>1.6101694915254237</v>
      </c>
      <c r="M23" s="64">
        <f t="shared" si="11"/>
        <v>2.3949579831932772</v>
      </c>
      <c r="N23" s="64">
        <f t="shared" si="12"/>
        <v>1.8257261410788381</v>
      </c>
      <c r="O23" s="64">
        <f t="shared" si="5"/>
        <v>2.4897959183673466</v>
      </c>
      <c r="P23" s="65">
        <f t="shared" si="6"/>
        <v>3.3088235294117649</v>
      </c>
      <c r="Q23" s="43">
        <f t="shared" si="7"/>
        <v>2.3258946127153299</v>
      </c>
      <c r="R23" s="44">
        <f t="shared" si="8"/>
        <v>0.6633652070194298</v>
      </c>
      <c r="S23" s="43">
        <f t="shared" si="9"/>
        <v>0.2966659393607331</v>
      </c>
    </row>
    <row r="24" spans="1:19" x14ac:dyDescent="0.25">
      <c r="A24" s="3" t="s">
        <v>47</v>
      </c>
      <c r="B24" s="17">
        <v>3.9600000000000003E-2</v>
      </c>
      <c r="C24" s="18">
        <v>2.6200000000000001E-2</v>
      </c>
      <c r="D24" s="18">
        <v>2.5999999999999999E-2</v>
      </c>
      <c r="E24" s="18">
        <v>2.7E-2</v>
      </c>
      <c r="F24" s="19">
        <v>2.5000000000000001E-2</v>
      </c>
      <c r="G24" s="29">
        <v>0.14000000000000001</v>
      </c>
      <c r="H24" s="30">
        <v>4.9000000000000002E-2</v>
      </c>
      <c r="I24" s="30">
        <v>7.5999999999999998E-2</v>
      </c>
      <c r="J24" s="30">
        <v>3.9E-2</v>
      </c>
      <c r="K24" s="31">
        <v>7.2999999999999995E-2</v>
      </c>
      <c r="L24" s="46">
        <f t="shared" si="10"/>
        <v>3.5353535353535355</v>
      </c>
      <c r="M24" s="46">
        <f t="shared" si="11"/>
        <v>1.8702290076335877</v>
      </c>
      <c r="N24" s="46">
        <f t="shared" si="12"/>
        <v>2.9230769230769234</v>
      </c>
      <c r="O24" s="46">
        <f t="shared" si="5"/>
        <v>1.4444444444444444</v>
      </c>
      <c r="P24" s="47">
        <f t="shared" si="6"/>
        <v>2.9199999999999995</v>
      </c>
      <c r="Q24" s="43">
        <f t="shared" si="7"/>
        <v>2.5386207821016979</v>
      </c>
      <c r="R24" s="44">
        <f t="shared" si="8"/>
        <v>0.85596469489823834</v>
      </c>
      <c r="S24" s="43">
        <f t="shared" si="9"/>
        <v>0.38279904882646565</v>
      </c>
    </row>
    <row r="25" spans="1:19" x14ac:dyDescent="0.25">
      <c r="A25" s="3" t="s">
        <v>54</v>
      </c>
      <c r="B25" s="17">
        <v>3.9399999999999998E-2</v>
      </c>
      <c r="C25" s="18">
        <v>3.3799999999999997E-2</v>
      </c>
      <c r="D25" s="18">
        <v>3.1199999999999999E-2</v>
      </c>
      <c r="E25" s="18">
        <v>3.3500000000000002E-2</v>
      </c>
      <c r="F25" s="19">
        <v>2.64E-2</v>
      </c>
      <c r="G25" s="29">
        <v>0.16500000000000001</v>
      </c>
      <c r="H25" s="30">
        <v>7.4999999999999997E-2</v>
      </c>
      <c r="I25" s="30">
        <v>6.3E-2</v>
      </c>
      <c r="J25" s="30">
        <v>5.1999999999999998E-2</v>
      </c>
      <c r="K25" s="31">
        <v>0.13400000000000001</v>
      </c>
      <c r="L25" s="46">
        <f t="shared" si="10"/>
        <v>4.187817258883249</v>
      </c>
      <c r="M25" s="46">
        <f t="shared" si="11"/>
        <v>2.2189349112426036</v>
      </c>
      <c r="N25" s="46">
        <f t="shared" si="12"/>
        <v>2.0192307692307692</v>
      </c>
      <c r="O25" s="46">
        <f t="shared" si="5"/>
        <v>1.5522388059701491</v>
      </c>
      <c r="P25" s="47">
        <f t="shared" si="6"/>
        <v>5.0757575757575761</v>
      </c>
      <c r="Q25" s="43">
        <f t="shared" si="7"/>
        <v>3.0107958642168695</v>
      </c>
      <c r="R25" s="44">
        <f t="shared" si="8"/>
        <v>1.5319171022148157</v>
      </c>
      <c r="S25" s="43">
        <f t="shared" si="9"/>
        <v>0.68509415528936424</v>
      </c>
    </row>
    <row r="26" spans="1:19" x14ac:dyDescent="0.25">
      <c r="A26" s="3" t="s">
        <v>71</v>
      </c>
      <c r="B26" s="17">
        <v>4.2900000000000001E-2</v>
      </c>
      <c r="C26" s="18">
        <v>2.6599999999999999E-2</v>
      </c>
      <c r="D26" s="18">
        <v>2.7699999999999999E-2</v>
      </c>
      <c r="E26" s="18">
        <v>4.02E-2</v>
      </c>
      <c r="F26" s="19">
        <v>3.9600000000000003E-2</v>
      </c>
      <c r="G26" s="29">
        <v>0.32500000000000001</v>
      </c>
      <c r="H26" s="30">
        <v>6.6000000000000003E-2</v>
      </c>
      <c r="I26" s="30">
        <v>7.3999999999999996E-2</v>
      </c>
      <c r="J26" s="30">
        <v>0.39400000000000002</v>
      </c>
      <c r="K26" s="31">
        <v>0.318</v>
      </c>
      <c r="L26" s="46">
        <f t="shared" si="10"/>
        <v>7.5757575757575761</v>
      </c>
      <c r="M26" s="46">
        <f t="shared" si="11"/>
        <v>2.4812030075187974</v>
      </c>
      <c r="N26" s="46">
        <f t="shared" si="12"/>
        <v>2.6714801444043319</v>
      </c>
      <c r="O26" s="46">
        <f t="shared" si="5"/>
        <v>9.8009950248756219</v>
      </c>
      <c r="P26" s="47">
        <f t="shared" si="6"/>
        <v>8.0303030303030294</v>
      </c>
      <c r="Q26" s="43">
        <f t="shared" si="7"/>
        <v>6.1119477565718707</v>
      </c>
      <c r="R26" s="44">
        <f t="shared" si="8"/>
        <v>3.3335799343170964</v>
      </c>
      <c r="S26" s="43">
        <f t="shared" si="9"/>
        <v>1.4908222683124623</v>
      </c>
    </row>
    <row r="27" spans="1:19" x14ac:dyDescent="0.25">
      <c r="A27" s="57" t="s">
        <v>48</v>
      </c>
      <c r="B27" s="58">
        <v>2.92E-2</v>
      </c>
      <c r="C27" s="59">
        <v>3.8199999999999998E-2</v>
      </c>
      <c r="D27" s="59">
        <v>3.7100000000000001E-2</v>
      </c>
      <c r="E27" s="59">
        <v>4.36E-2</v>
      </c>
      <c r="F27" s="60">
        <v>3.3799999999999997E-2</v>
      </c>
      <c r="G27" s="61">
        <v>7.1999999999999995E-2</v>
      </c>
      <c r="H27" s="62">
        <v>0.161</v>
      </c>
      <c r="I27" s="62">
        <v>0.10199999999999999</v>
      </c>
      <c r="J27" s="62">
        <v>0.13400000000000001</v>
      </c>
      <c r="K27" s="63">
        <v>0.10199999999999999</v>
      </c>
      <c r="L27" s="64">
        <f t="shared" si="10"/>
        <v>2.4657534246575339</v>
      </c>
      <c r="M27" s="64">
        <f t="shared" si="11"/>
        <v>4.2146596858638743</v>
      </c>
      <c r="N27" s="64">
        <f t="shared" si="12"/>
        <v>2.7493261455525606</v>
      </c>
      <c r="O27" s="64">
        <f t="shared" si="5"/>
        <v>3.073394495412844</v>
      </c>
      <c r="P27" s="65">
        <f t="shared" si="6"/>
        <v>3.0177514792899411</v>
      </c>
      <c r="Q27" s="43">
        <f t="shared" si="7"/>
        <v>3.1041770461553506</v>
      </c>
      <c r="R27" s="44">
        <f t="shared" si="8"/>
        <v>0.66616299043049942</v>
      </c>
      <c r="S27" s="43">
        <f t="shared" si="9"/>
        <v>0.29791714613942771</v>
      </c>
    </row>
    <row r="28" spans="1:19" x14ac:dyDescent="0.25">
      <c r="A28" s="57" t="s">
        <v>56</v>
      </c>
      <c r="B28" s="58">
        <v>4.2299999999999997E-2</v>
      </c>
      <c r="C28" s="59">
        <v>4.4299999999999999E-2</v>
      </c>
      <c r="D28" s="59">
        <v>3.8399999999999997E-2</v>
      </c>
      <c r="E28" s="59">
        <v>3.6299999999999999E-2</v>
      </c>
      <c r="F28" s="60">
        <v>3.7199999999999997E-2</v>
      </c>
      <c r="G28" s="61">
        <v>0.17499999999999999</v>
      </c>
      <c r="H28" s="62">
        <v>0.105</v>
      </c>
      <c r="I28" s="62">
        <v>0.11</v>
      </c>
      <c r="J28" s="62">
        <v>0.14000000000000001</v>
      </c>
      <c r="K28" s="63">
        <v>8.6999999999999994E-2</v>
      </c>
      <c r="L28" s="64">
        <f t="shared" si="10"/>
        <v>4.1371158392434992</v>
      </c>
      <c r="M28" s="64">
        <f t="shared" si="11"/>
        <v>2.3702031602708802</v>
      </c>
      <c r="N28" s="64">
        <f t="shared" si="12"/>
        <v>2.8645833333333335</v>
      </c>
      <c r="O28" s="64">
        <f t="shared" si="5"/>
        <v>3.8567493112947662</v>
      </c>
      <c r="P28" s="65">
        <f t="shared" si="6"/>
        <v>2.338709677419355</v>
      </c>
      <c r="Q28" s="43">
        <f t="shared" si="7"/>
        <v>3.1134722643123665</v>
      </c>
      <c r="R28" s="44">
        <f t="shared" si="8"/>
        <v>0.83889192750084596</v>
      </c>
      <c r="S28" s="43">
        <f t="shared" si="9"/>
        <v>0.37516387513354332</v>
      </c>
    </row>
    <row r="29" spans="1:19" x14ac:dyDescent="0.25">
      <c r="A29" s="57" t="s">
        <v>75</v>
      </c>
      <c r="B29" s="58">
        <v>3.6799999999999999E-2</v>
      </c>
      <c r="C29" s="59">
        <v>4.3499999999999997E-2</v>
      </c>
      <c r="D29" s="59">
        <v>3.0300000000000001E-2</v>
      </c>
      <c r="E29" s="59">
        <v>2.7300000000000001E-2</v>
      </c>
      <c r="F29" s="60">
        <v>4.0300000000000002E-2</v>
      </c>
      <c r="G29" s="61">
        <v>0.255</v>
      </c>
      <c r="H29" s="62">
        <v>0.20200000000000001</v>
      </c>
      <c r="I29" s="62">
        <v>0.309</v>
      </c>
      <c r="J29" s="62">
        <v>9.2999999999999999E-2</v>
      </c>
      <c r="K29" s="63">
        <v>0.746</v>
      </c>
      <c r="L29" s="64">
        <f t="shared" si="10"/>
        <v>6.929347826086957</v>
      </c>
      <c r="M29" s="64">
        <f t="shared" si="11"/>
        <v>4.6436781609195412</v>
      </c>
      <c r="N29" s="64">
        <f t="shared" si="12"/>
        <v>10.198019801980198</v>
      </c>
      <c r="O29" s="64">
        <f t="shared" si="5"/>
        <v>3.4065934065934065</v>
      </c>
      <c r="P29" s="66">
        <f t="shared" si="6"/>
        <v>18.511166253101734</v>
      </c>
      <c r="Q29" s="43">
        <f t="shared" si="7"/>
        <v>8.7377610897363667</v>
      </c>
      <c r="R29" s="44">
        <f t="shared" si="8"/>
        <v>6.0436956082338664</v>
      </c>
      <c r="S29" s="43">
        <f t="shared" si="9"/>
        <v>2.7028228430655723</v>
      </c>
    </row>
    <row r="30" spans="1:19" x14ac:dyDescent="0.25">
      <c r="A30" s="33" t="s">
        <v>58</v>
      </c>
      <c r="B30" s="34">
        <v>2.8299999999999999E-2</v>
      </c>
      <c r="C30" s="35">
        <v>3.2199999999999999E-2</v>
      </c>
      <c r="D30" s="35">
        <v>2.4299999999999999E-2</v>
      </c>
      <c r="E30" s="35">
        <v>3.4700000000000002E-2</v>
      </c>
      <c r="F30" s="36">
        <v>3.3799999999999997E-2</v>
      </c>
      <c r="G30" s="37">
        <v>6.7000000000000004E-2</v>
      </c>
      <c r="H30" s="38">
        <v>0.105</v>
      </c>
      <c r="I30" s="38">
        <v>6.8000000000000005E-2</v>
      </c>
      <c r="J30" s="38">
        <v>7.9000000000000001E-2</v>
      </c>
      <c r="K30" s="38">
        <v>0.13800000000000001</v>
      </c>
      <c r="L30" s="51">
        <f t="shared" si="10"/>
        <v>2.3674911660777389</v>
      </c>
      <c r="M30" s="46">
        <f t="shared" si="11"/>
        <v>3.2608695652173911</v>
      </c>
      <c r="N30" s="46">
        <f t="shared" si="12"/>
        <v>2.7983539094650207</v>
      </c>
      <c r="O30" s="51">
        <f t="shared" si="5"/>
        <v>2.276657060518732</v>
      </c>
      <c r="P30" s="51">
        <f t="shared" si="6"/>
        <v>4.0828402366863914</v>
      </c>
      <c r="Q30" s="43">
        <f t="shared" si="7"/>
        <v>2.9572423875930545</v>
      </c>
      <c r="R30" s="44">
        <f t="shared" si="8"/>
        <v>0.74084553384379404</v>
      </c>
      <c r="S30" s="43">
        <f t="shared" si="9"/>
        <v>0.3313161949003689</v>
      </c>
    </row>
    <row r="31" spans="1:19" x14ac:dyDescent="0.25">
      <c r="A31" s="33" t="s">
        <v>59</v>
      </c>
      <c r="B31" s="34">
        <v>3.7400000000000003E-2</v>
      </c>
      <c r="C31" s="35">
        <v>4.6100000000000002E-2</v>
      </c>
      <c r="D31" s="35">
        <v>3.73E-2</v>
      </c>
      <c r="E31" s="35">
        <v>3.32E-2</v>
      </c>
      <c r="F31" s="36">
        <v>3.5799999999999998E-2</v>
      </c>
      <c r="G31" s="38">
        <v>0.183</v>
      </c>
      <c r="H31" s="38">
        <v>0.37</v>
      </c>
      <c r="I31" s="38">
        <v>0.123</v>
      </c>
      <c r="J31" s="38">
        <v>0.18</v>
      </c>
      <c r="K31" s="38">
        <v>0.184</v>
      </c>
      <c r="L31" s="51">
        <f t="shared" si="10"/>
        <v>4.8930481283422456</v>
      </c>
      <c r="M31" s="46">
        <f t="shared" si="11"/>
        <v>8.026030368763557</v>
      </c>
      <c r="N31" s="46">
        <f t="shared" si="12"/>
        <v>3.2975871313672922</v>
      </c>
      <c r="O31" s="51">
        <f t="shared" si="5"/>
        <v>5.4216867469879517</v>
      </c>
      <c r="P31" s="51">
        <f t="shared" si="6"/>
        <v>5.1396648044692741</v>
      </c>
      <c r="Q31" s="43">
        <f t="shared" si="7"/>
        <v>5.3556034359860636</v>
      </c>
      <c r="R31" s="44">
        <f t="shared" si="8"/>
        <v>1.7052540149918951</v>
      </c>
      <c r="S31" s="43">
        <f t="shared" si="9"/>
        <v>0.7626127792852645</v>
      </c>
    </row>
    <row r="32" spans="1:19" x14ac:dyDescent="0.25">
      <c r="A32" s="39" t="s">
        <v>73</v>
      </c>
      <c r="B32" s="40">
        <v>4.2599999999999999E-2</v>
      </c>
      <c r="C32" s="41">
        <v>2.6100000000000002E-2</v>
      </c>
      <c r="D32" s="41">
        <v>4.1399999999999999E-2</v>
      </c>
      <c r="E32" s="41">
        <v>3.4599999999999999E-2</v>
      </c>
      <c r="F32" s="42">
        <v>3.2099999999999997E-2</v>
      </c>
      <c r="G32" s="45">
        <v>0.41</v>
      </c>
      <c r="H32" s="45">
        <v>9.2999999999999999E-2</v>
      </c>
      <c r="I32" s="45">
        <v>0.20899999999999999</v>
      </c>
      <c r="J32" s="45">
        <v>0.27800000000000002</v>
      </c>
      <c r="K32" s="45">
        <v>0.13500000000000001</v>
      </c>
      <c r="L32" s="51">
        <f t="shared" si="10"/>
        <v>9.624413145539906</v>
      </c>
      <c r="M32" s="52">
        <f t="shared" si="11"/>
        <v>3.5632183908045976</v>
      </c>
      <c r="N32" s="51">
        <f t="shared" si="12"/>
        <v>5.0483091787439616</v>
      </c>
      <c r="O32" s="51">
        <f t="shared" si="5"/>
        <v>8.0346820809248563</v>
      </c>
      <c r="P32" s="51">
        <f t="shared" si="6"/>
        <v>4.2056074766355147</v>
      </c>
      <c r="Q32" s="43">
        <f t="shared" si="7"/>
        <v>6.0952460545297678</v>
      </c>
      <c r="R32" s="44">
        <f t="shared" si="8"/>
        <v>2.6122024865792866</v>
      </c>
      <c r="S32" s="43">
        <f t="shared" si="9"/>
        <v>1.1682124661970532</v>
      </c>
    </row>
  </sheetData>
  <mergeCells count="6">
    <mergeCell ref="B1:F1"/>
    <mergeCell ref="G1:K1"/>
    <mergeCell ref="L1:P1"/>
    <mergeCell ref="B18:F18"/>
    <mergeCell ref="G18:K18"/>
    <mergeCell ref="L18:P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Prova 27-4-17</vt:lpstr>
      <vt:lpstr>prova 15-5-17</vt:lpstr>
      <vt:lpstr>prova 15-5-17 T72h</vt:lpstr>
      <vt:lpstr>Hoja1</vt:lpstr>
      <vt:lpstr>prova 0-144h</vt:lpstr>
      <vt:lpstr>dic 2017 waterl &amp; flood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Francesco</cp:lastModifiedBy>
  <dcterms:created xsi:type="dcterms:W3CDTF">2017-04-27T18:41:54Z</dcterms:created>
  <dcterms:modified xsi:type="dcterms:W3CDTF">2017-12-08T14:24:13Z</dcterms:modified>
</cp:coreProperties>
</file>